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2019" sheetId="1" r:id="rId1"/>
    <sheet name="Лист1" sheetId="2" r:id="rId2"/>
  </sheets>
  <definedNames>
    <definedName name="_xlnm.Print_Area" localSheetId="0">'2019'!$A$5:$R$85</definedName>
  </definedNames>
  <calcPr fullCalcOnLoad="1" refMode="R1C1"/>
</workbook>
</file>

<file path=xl/comments1.xml><?xml version="1.0" encoding="utf-8"?>
<comments xmlns="http://schemas.openxmlformats.org/spreadsheetml/2006/main">
  <authors>
    <author>ЁлкинАИ</author>
  </authors>
  <commentList>
    <comment ref="A20" authorId="0">
      <text>
        <r>
          <rPr>
            <b/>
            <sz val="9"/>
            <rFont val="Tahoma"/>
            <family val="0"/>
          </rPr>
          <t>ЁлкинАИ:</t>
        </r>
        <r>
          <rPr>
            <sz val="9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0"/>
          </rPr>
          <t>ЁлкинАИ: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<sst xmlns="http://schemas.openxmlformats.org/spreadsheetml/2006/main" count="203" uniqueCount="162">
  <si>
    <t>Индекс</t>
  </si>
  <si>
    <t>Обязательная</t>
  </si>
  <si>
    <t>I курс</t>
  </si>
  <si>
    <t>II курс</t>
  </si>
  <si>
    <t>III курс</t>
  </si>
  <si>
    <t>Всего</t>
  </si>
  <si>
    <t>1 сем.</t>
  </si>
  <si>
    <t>2 сем.</t>
  </si>
  <si>
    <t>3 сем.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</si>
  <si>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</si>
  <si>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</si>
  <si>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</si>
  <si>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</si>
  <si>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</si>
  <si>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</si>
  <si>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</si>
  <si>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</si>
  <si>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</si>
  <si>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</si>
  <si>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</si>
  <si>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</si>
  <si>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</si>
  <si>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</si>
  <si>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</si>
  <si>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</si>
  <si>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</si>
  <si>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ОП.00</t>
  </si>
  <si>
    <t>ПМ.00</t>
  </si>
  <si>
    <t>Профессиональные модули</t>
  </si>
  <si>
    <t>ПМ.01</t>
  </si>
  <si>
    <t>МДК.01.01</t>
  </si>
  <si>
    <t>МДК.01.02</t>
  </si>
  <si>
    <t>УП.01</t>
  </si>
  <si>
    <t>ПП.01</t>
  </si>
  <si>
    <t xml:space="preserve"> нед.</t>
  </si>
  <si>
    <t>История</t>
  </si>
  <si>
    <t>Иностранный язык</t>
  </si>
  <si>
    <t>Физическая культура</t>
  </si>
  <si>
    <t>Математика</t>
  </si>
  <si>
    <t>Формы промежуточной аттестации</t>
  </si>
  <si>
    <t>Самостоятельная   работа (час)</t>
  </si>
  <si>
    <t>Учебная нагрузка обучающихся (час)</t>
  </si>
  <si>
    <t>Максимальная</t>
  </si>
  <si>
    <t>1сем.</t>
  </si>
  <si>
    <t>5сем.</t>
  </si>
  <si>
    <t>Общеобразовательный цикл</t>
  </si>
  <si>
    <t>ОБЖ</t>
  </si>
  <si>
    <t>Физика</t>
  </si>
  <si>
    <t>Информатика и ИКТ</t>
  </si>
  <si>
    <t>ГОС</t>
  </si>
  <si>
    <t>Разница</t>
  </si>
  <si>
    <t>Общепрофессиональный цикл</t>
  </si>
  <si>
    <t>ОП.01</t>
  </si>
  <si>
    <t>ОП.02</t>
  </si>
  <si>
    <t>ОП.03</t>
  </si>
  <si>
    <t>ФК.00</t>
  </si>
  <si>
    <t>Всего:</t>
  </si>
  <si>
    <t>Дисциплин и МДК</t>
  </si>
  <si>
    <t>Учебная практика</t>
  </si>
  <si>
    <t>Производственная практика</t>
  </si>
  <si>
    <t xml:space="preserve">                    Распределение обязательной нагрузки по курсам и семестрам                        (час. в неделю)</t>
  </si>
  <si>
    <t>Распределение обязательной нагрузки по курсам и семестрам (час)</t>
  </si>
  <si>
    <t>2. План учебного процесса.</t>
  </si>
  <si>
    <t xml:space="preserve">Обществознание </t>
  </si>
  <si>
    <t>2. План учебного процесса</t>
  </si>
  <si>
    <t>Экзамены</t>
  </si>
  <si>
    <t>Диф. Зачеты</t>
  </si>
  <si>
    <t>Зачеты</t>
  </si>
  <si>
    <t>О.00</t>
  </si>
  <si>
    <t>дз</t>
  </si>
  <si>
    <t>-,дз</t>
  </si>
  <si>
    <t>2 сем</t>
  </si>
  <si>
    <t>4сем</t>
  </si>
  <si>
    <t>6сем</t>
  </si>
  <si>
    <t>-,дз,-Э</t>
  </si>
  <si>
    <t>Астрономия</t>
  </si>
  <si>
    <t>Литература</t>
  </si>
  <si>
    <t xml:space="preserve">Русский язык </t>
  </si>
  <si>
    <t>-,дз,-,Э</t>
  </si>
  <si>
    <t>Эффективное поведение на рынке труда</t>
  </si>
  <si>
    <t>з,з,з,з,дз</t>
  </si>
  <si>
    <t>-,-,-,дз</t>
  </si>
  <si>
    <t>4/18/3</t>
  </si>
  <si>
    <t>Родной язык</t>
  </si>
  <si>
    <t>Наименование циклов, разделов, учебных предметов, профессиональных модулей, междисциплинарных курсов</t>
  </si>
  <si>
    <t>Базовые  учебные предметы</t>
  </si>
  <si>
    <t>Профильные  учебные предметы</t>
  </si>
  <si>
    <t>Основы финансовой грамотности</t>
  </si>
  <si>
    <t>Индивидуальный проект (проектная деятельность)</t>
  </si>
  <si>
    <t xml:space="preserve"> Общая химия</t>
  </si>
  <si>
    <t>Общая биология</t>
  </si>
  <si>
    <t>ОУПБ.00</t>
  </si>
  <si>
    <t>ОУПБ.01</t>
  </si>
  <si>
    <t>ОУПБ.02</t>
  </si>
  <si>
    <t>ОУПБ.03</t>
  </si>
  <si>
    <t>ОУПБ.04</t>
  </si>
  <si>
    <t>ОУПБ.05</t>
  </si>
  <si>
    <t>ОУПБ.06</t>
  </si>
  <si>
    <t>ОУПБ.07</t>
  </si>
  <si>
    <t>ОУПБ.08</t>
  </si>
  <si>
    <t>ОУПБ.09</t>
  </si>
  <si>
    <t>ОУПП.00</t>
  </si>
  <si>
    <t>ОУПП.10</t>
  </si>
  <si>
    <t>ОУПП.11</t>
  </si>
  <si>
    <t>ОУПП.12</t>
  </si>
  <si>
    <t>ОУПВ.00</t>
  </si>
  <si>
    <t xml:space="preserve">Экономическая география </t>
  </si>
  <si>
    <t>ОУПВ.13</t>
  </si>
  <si>
    <t>ИП.00</t>
  </si>
  <si>
    <t xml:space="preserve">Часть формируемая участниками образовательного процесса, в т.ч:  предметы и курсы по выбору </t>
  </si>
  <si>
    <t>Экология родного края</t>
  </si>
  <si>
    <t>-,-,-,Э</t>
  </si>
  <si>
    <t>-,-R[1]C,-,дз</t>
  </si>
  <si>
    <t>Электротехника</t>
  </si>
  <si>
    <t>Охрана труда</t>
  </si>
  <si>
    <t>Материаловедение</t>
  </si>
  <si>
    <t>Безопасность жизнедеятельности</t>
  </si>
  <si>
    <t>Техническое черчение</t>
  </si>
  <si>
    <t>ПМ.01 Техническое обслуживание и ремонт автотранспорта</t>
  </si>
  <si>
    <t>Слесарное дело и технические измерения</t>
  </si>
  <si>
    <t>Устройство, техническое обслуживание и ремонт автомобилей</t>
  </si>
  <si>
    <t>ПМ.02</t>
  </si>
  <si>
    <t>Транспортировка грузов и перевозка пассажиров</t>
  </si>
  <si>
    <t>МДК.02.01</t>
  </si>
  <si>
    <t>Теоретическая подготовка водителей автомобилей категорий "В" и "С"</t>
  </si>
  <si>
    <t>УП.02</t>
  </si>
  <si>
    <t>Учебное вождение транспортных средств категорий "В" и "С"</t>
  </si>
  <si>
    <t>ПМ.03</t>
  </si>
  <si>
    <t>Заправка транспортных средств горючими и смазочными материалами</t>
  </si>
  <si>
    <t>МДК.03.01</t>
  </si>
  <si>
    <t>Оборудование и эксплуатация заправочных станций</t>
  </si>
  <si>
    <t>МДК.03.02</t>
  </si>
  <si>
    <t>Организация транспортировки, приема, хранения и отпуска нефтепродуктов</t>
  </si>
  <si>
    <t>УП.03</t>
  </si>
  <si>
    <t>ПП.03</t>
  </si>
  <si>
    <t>Технический профиль 23.01.03 Автомеханик</t>
  </si>
  <si>
    <t>ДЗ</t>
  </si>
  <si>
    <t>Э</t>
  </si>
  <si>
    <r>
      <t xml:space="preserve">Консультации на учебную группу по 4 часа в год на обучающегося                       </t>
    </r>
    <r>
      <rPr>
        <b/>
        <sz val="12"/>
        <rFont val="Times New Roman"/>
        <family val="1"/>
      </rPr>
      <t xml:space="preserve">Государственная итоговая аттестация                                                                                               1. Программа подготовки квалифицированных рабочих, служащих                                             </t>
    </r>
    <r>
      <rPr>
        <sz val="12"/>
        <rFont val="Times New Roman"/>
        <family val="1"/>
      </rPr>
      <t xml:space="preserve">1.1 </t>
    </r>
    <r>
      <rPr>
        <b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>Выпускная квалификационная работа в форме дипломной работы.                                    Защита дипломной работы 15.06.по 28.06. (всего 2 нед.)</t>
    </r>
  </si>
  <si>
    <t>СОГЛАСОВАНО</t>
  </si>
  <si>
    <t>УТВЕРЖДАЮ</t>
  </si>
  <si>
    <t>Директор Пошехонского филиала</t>
  </si>
  <si>
    <t xml:space="preserve">Директор ГПОУ ЯО Пошехонского </t>
  </si>
  <si>
    <t>ГП ЯО "Ярославское АТП"</t>
  </si>
  <si>
    <t>аграрно- политехнического колледжа</t>
  </si>
  <si>
    <t>__________________А.В. Третьяков</t>
  </si>
  <si>
    <t>__________________О.Н. Викторович</t>
  </si>
  <si>
    <t>"_____"___________20___г.</t>
  </si>
  <si>
    <t>"____"____________20___г.</t>
  </si>
  <si>
    <t>УЧЕБНЫЙ ПЛАН</t>
  </si>
  <si>
    <t>государственного профессионального образовательного учреждения Ярославской области</t>
  </si>
  <si>
    <t xml:space="preserve">                                          Пошехонского аграрно- политехнического колледжа</t>
  </si>
  <si>
    <t>по профессии среднего профессионального образования</t>
  </si>
  <si>
    <t>23.01.03 "Автомеханик"</t>
  </si>
  <si>
    <t>Код и уровень квалификации по профессиям ОК О16 94:</t>
  </si>
  <si>
    <t>Слесарь по ремонту автомобилей           код 18 511         уровень квалификации 3-4</t>
  </si>
  <si>
    <t>Нормативный срок обучения- 2 года 10 мес.</t>
  </si>
  <si>
    <t>Исходный уровень образования- основное общее</t>
  </si>
  <si>
    <r>
      <t xml:space="preserve">Форма обучения- </t>
    </r>
    <r>
      <rPr>
        <b/>
        <sz val="11"/>
        <color indexed="8"/>
        <rFont val="Times New Roman"/>
        <family val="1"/>
      </rPr>
      <t>очная</t>
    </r>
  </si>
  <si>
    <t>Водитель автомобиля                               код 11 442         уровень квалификации "В", "С"</t>
  </si>
  <si>
    <t>Оператор заправочных станций              код 15 594         уровень квалификации 3-4</t>
  </si>
  <si>
    <t>по программе базовой подготовки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</si>
</sst>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  <numFmt numFmtId="180" formatCode="0.000000"/>
    <numFmt numFmtId="181" formatCode="0.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DFFD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9F549"/>
        <bgColor indexed="64"/>
      </patternFill>
    </fill>
    <fill>
      <patternFill patternType="solid">
        <fgColor rgb="FFDEF49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2" borderId="0" xfId="0" applyFont="1" applyFill="1" applyAlignment="1">
      <alignment/>
    </xf>
    <xf numFmtId="0" fontId="48" fillId="35" borderId="0" xfId="0" applyFont="1" applyFill="1" applyAlignment="1">
      <alignment/>
    </xf>
    <xf numFmtId="1" fontId="2" fillId="0" borderId="10" xfId="0" applyNumberFormat="1" applyFont="1" applyBorder="1" applyAlignment="1" applyProtection="1">
      <alignment horizontal="center" vertical="center" wrapText="1"/>
      <protection hidden="1"/>
    </xf>
    <xf numFmtId="0" fontId="48" fillId="0" borderId="0" xfId="0" applyFont="1" applyAlignment="1">
      <alignment horizontal="center"/>
    </xf>
    <xf numFmtId="0" fontId="48" fillId="36" borderId="0" xfId="0" applyFont="1" applyFill="1" applyAlignment="1">
      <alignment/>
    </xf>
    <xf numFmtId="0" fontId="48" fillId="37" borderId="0" xfId="0" applyFont="1" applyFill="1" applyAlignment="1">
      <alignment/>
    </xf>
    <xf numFmtId="0" fontId="49" fillId="9" borderId="0" xfId="0" applyFont="1" applyFill="1" applyAlignment="1">
      <alignment/>
    </xf>
    <xf numFmtId="0" fontId="48" fillId="9" borderId="0" xfId="0" applyFont="1" applyFill="1" applyAlignment="1">
      <alignment/>
    </xf>
    <xf numFmtId="0" fontId="48" fillId="38" borderId="0" xfId="0" applyFont="1" applyFill="1" applyAlignment="1">
      <alignment/>
    </xf>
    <xf numFmtId="0" fontId="4" fillId="6" borderId="11" xfId="0" applyFont="1" applyFill="1" applyBorder="1" applyAlignment="1">
      <alignment wrapText="1"/>
    </xf>
    <xf numFmtId="0" fontId="4" fillId="6" borderId="12" xfId="0" applyFont="1" applyFill="1" applyBorder="1" applyAlignment="1">
      <alignment wrapText="1"/>
    </xf>
    <xf numFmtId="0" fontId="4" fillId="6" borderId="13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vertical="top" wrapText="1"/>
    </xf>
    <xf numFmtId="0" fontId="5" fillId="36" borderId="14" xfId="0" applyFont="1" applyFill="1" applyBorder="1" applyAlignment="1">
      <alignment wrapText="1"/>
    </xf>
    <xf numFmtId="0" fontId="50" fillId="0" borderId="12" xfId="0" applyFont="1" applyBorder="1" applyAlignment="1">
      <alignment/>
    </xf>
    <xf numFmtId="0" fontId="50" fillId="38" borderId="12" xfId="0" applyFont="1" applyFill="1" applyBorder="1" applyAlignment="1">
      <alignment/>
    </xf>
    <xf numFmtId="0" fontId="50" fillId="0" borderId="0" xfId="0" applyFont="1" applyAlignment="1">
      <alignment/>
    </xf>
    <xf numFmtId="0" fontId="51" fillId="3" borderId="0" xfId="0" applyFont="1" applyFill="1" applyAlignment="1">
      <alignment horizontal="center"/>
    </xf>
    <xf numFmtId="0" fontId="50" fillId="3" borderId="0" xfId="0" applyFont="1" applyFill="1" applyAlignment="1">
      <alignment horizontal="center"/>
    </xf>
    <xf numFmtId="1" fontId="50" fillId="0" borderId="0" xfId="0" applyNumberFormat="1" applyFont="1" applyAlignment="1">
      <alignment horizontal="center"/>
    </xf>
    <xf numFmtId="1" fontId="50" fillId="3" borderId="0" xfId="0" applyNumberFormat="1" applyFont="1" applyFill="1" applyAlignment="1">
      <alignment horizontal="center"/>
    </xf>
    <xf numFmtId="0" fontId="50" fillId="35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50" fillId="34" borderId="0" xfId="0" applyFont="1" applyFill="1" applyAlignment="1">
      <alignment/>
    </xf>
    <xf numFmtId="0" fontId="50" fillId="34" borderId="0" xfId="0" applyFont="1" applyFill="1" applyAlignment="1">
      <alignment horizontal="center"/>
    </xf>
    <xf numFmtId="0" fontId="50" fillId="9" borderId="0" xfId="0" applyFont="1" applyFill="1" applyAlignment="1">
      <alignment/>
    </xf>
    <xf numFmtId="0" fontId="50" fillId="9" borderId="0" xfId="0" applyFont="1" applyFill="1" applyAlignment="1">
      <alignment horizontal="center"/>
    </xf>
    <xf numFmtId="0" fontId="51" fillId="9" borderId="0" xfId="0" applyFont="1" applyFill="1" applyAlignment="1">
      <alignment/>
    </xf>
    <xf numFmtId="0" fontId="51" fillId="9" borderId="0" xfId="0" applyFont="1" applyFill="1" applyAlignment="1">
      <alignment horizontal="center"/>
    </xf>
    <xf numFmtId="0" fontId="50" fillId="37" borderId="0" xfId="0" applyFont="1" applyFill="1" applyAlignment="1">
      <alignment/>
    </xf>
    <xf numFmtId="0" fontId="50" fillId="37" borderId="0" xfId="0" applyFont="1" applyFill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38" borderId="0" xfId="0" applyFont="1" applyFill="1" applyBorder="1" applyAlignment="1">
      <alignment/>
    </xf>
    <xf numFmtId="0" fontId="52" fillId="0" borderId="0" xfId="0" applyFont="1" applyAlignment="1">
      <alignment/>
    </xf>
    <xf numFmtId="0" fontId="52" fillId="36" borderId="0" xfId="0" applyFont="1" applyFill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2" borderId="0" xfId="0" applyFont="1" applyFill="1" applyBorder="1" applyAlignment="1">
      <alignment horizontal="center"/>
    </xf>
    <xf numFmtId="0" fontId="52" fillId="2" borderId="0" xfId="0" applyFont="1" applyFill="1" applyAlignment="1">
      <alignment/>
    </xf>
    <xf numFmtId="1" fontId="3" fillId="39" borderId="13" xfId="0" applyNumberFormat="1" applyFont="1" applyFill="1" applyBorder="1" applyAlignment="1" applyProtection="1">
      <alignment horizontal="center" vertical="top" wrapText="1"/>
      <protection hidden="1"/>
    </xf>
    <xf numFmtId="1" fontId="3" fillId="39" borderId="15" xfId="0" applyNumberFormat="1" applyFont="1" applyFill="1" applyBorder="1" applyAlignment="1" applyProtection="1">
      <alignment horizontal="center" vertical="top" wrapText="1"/>
      <protection hidden="1"/>
    </xf>
    <xf numFmtId="0" fontId="50" fillId="2" borderId="16" xfId="0" applyFont="1" applyFill="1" applyBorder="1" applyAlignment="1">
      <alignment horizontal="center"/>
    </xf>
    <xf numFmtId="0" fontId="50" fillId="36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50" fillId="35" borderId="0" xfId="0" applyNumberFormat="1" applyFont="1" applyFill="1" applyAlignment="1">
      <alignment horizontal="center"/>
    </xf>
    <xf numFmtId="1" fontId="53" fillId="36" borderId="0" xfId="0" applyNumberFormat="1" applyFont="1" applyFill="1" applyAlignment="1">
      <alignment horizontal="center"/>
    </xf>
    <xf numFmtId="0" fontId="54" fillId="0" borderId="0" xfId="0" applyFont="1" applyAlignment="1">
      <alignment/>
    </xf>
    <xf numFmtId="0" fontId="5" fillId="0" borderId="0" xfId="0" applyFont="1" applyAlignment="1">
      <alignment/>
    </xf>
    <xf numFmtId="0" fontId="4" fillId="36" borderId="17" xfId="0" applyFont="1" applyFill="1" applyBorder="1" applyAlignment="1">
      <alignment vertical="top" wrapText="1"/>
    </xf>
    <xf numFmtId="0" fontId="5" fillId="36" borderId="12" xfId="0" applyFont="1" applyFill="1" applyBorder="1" applyAlignment="1">
      <alignment wrapText="1"/>
    </xf>
    <xf numFmtId="0" fontId="4" fillId="36" borderId="12" xfId="0" applyFont="1" applyFill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40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3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/>
    </xf>
    <xf numFmtId="0" fontId="5" fillId="41" borderId="16" xfId="0" applyFont="1" applyFill="1" applyBorder="1" applyAlignment="1">
      <alignment/>
    </xf>
    <xf numFmtId="1" fontId="4" fillId="2" borderId="16" xfId="0" applyNumberFormat="1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39" borderId="15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39" borderId="23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39" borderId="11" xfId="0" applyFont="1" applyFill="1" applyBorder="1" applyAlignment="1">
      <alignment horizontal="center" vertical="top" wrapText="1"/>
    </xf>
    <xf numFmtId="0" fontId="4" fillId="36" borderId="12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top" wrapText="1"/>
    </xf>
    <xf numFmtId="0" fontId="4" fillId="39" borderId="13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 applyProtection="1">
      <alignment horizontal="center" vertical="center" wrapText="1"/>
      <protection hidden="1"/>
    </xf>
    <xf numFmtId="0" fontId="4" fillId="7" borderId="12" xfId="0" applyFont="1" applyFill="1" applyBorder="1" applyAlignment="1">
      <alignment horizontal="center" vertical="top" wrapText="1"/>
    </xf>
    <xf numFmtId="0" fontId="4" fillId="7" borderId="24" xfId="0" applyFont="1" applyFill="1" applyBorder="1" applyAlignment="1">
      <alignment horizontal="center" vertical="top" wrapText="1"/>
    </xf>
    <xf numFmtId="1" fontId="4" fillId="7" borderId="11" xfId="0" applyNumberFormat="1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1" fontId="4" fillId="7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top" wrapText="1"/>
    </xf>
    <xf numFmtId="0" fontId="5" fillId="31" borderId="10" xfId="0" applyFont="1" applyFill="1" applyBorder="1" applyAlignment="1" applyProtection="1">
      <alignment horizontal="left" vertical="center" wrapText="1"/>
      <protection hidden="1"/>
    </xf>
    <xf numFmtId="0" fontId="8" fillId="31" borderId="23" xfId="0" applyFont="1" applyFill="1" applyBorder="1" applyAlignment="1" applyProtection="1">
      <alignment horizontal="left" vertical="top" wrapText="1"/>
      <protection hidden="1"/>
    </xf>
    <xf numFmtId="49" fontId="4" fillId="31" borderId="15" xfId="0" applyNumberFormat="1" applyFont="1" applyFill="1" applyBorder="1" applyAlignment="1">
      <alignment horizontal="center" vertical="top" wrapText="1"/>
    </xf>
    <xf numFmtId="1" fontId="4" fillId="31" borderId="11" xfId="0" applyNumberFormat="1" applyFont="1" applyFill="1" applyBorder="1" applyAlignment="1">
      <alignment horizontal="center" vertical="top" wrapText="1"/>
    </xf>
    <xf numFmtId="1" fontId="4" fillId="31" borderId="24" xfId="0" applyNumberFormat="1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top" wrapText="1"/>
    </xf>
    <xf numFmtId="1" fontId="5" fillId="31" borderId="10" xfId="0" applyNumberFormat="1" applyFont="1" applyFill="1" applyBorder="1" applyAlignment="1" applyProtection="1">
      <alignment horizontal="center" vertical="top" wrapText="1"/>
      <protection hidden="1"/>
    </xf>
    <xf numFmtId="0" fontId="5" fillId="0" borderId="24" xfId="0" applyFont="1" applyBorder="1" applyAlignment="1" applyProtection="1">
      <alignment vertical="top" wrapText="1"/>
      <protection hidden="1"/>
    </xf>
    <xf numFmtId="0" fontId="5" fillId="36" borderId="15" xfId="0" applyFont="1" applyFill="1" applyBorder="1" applyAlignment="1" applyProtection="1">
      <alignment horizontal="left" vertical="top" wrapText="1"/>
      <protection hidden="1"/>
    </xf>
    <xf numFmtId="49" fontId="5" fillId="0" borderId="15" xfId="0" applyNumberFormat="1" applyFont="1" applyBorder="1" applyAlignment="1">
      <alignment horizontal="center" vertical="top" wrapText="1"/>
    </xf>
    <xf numFmtId="1" fontId="4" fillId="38" borderId="11" xfId="0" applyNumberFormat="1" applyFont="1" applyFill="1" applyBorder="1" applyAlignment="1">
      <alignment horizontal="center" vertical="top" wrapText="1"/>
    </xf>
    <xf numFmtId="1" fontId="5" fillId="0" borderId="15" xfId="0" applyNumberFormat="1" applyFont="1" applyBorder="1" applyAlignment="1" applyProtection="1">
      <alignment horizontal="center" vertical="top" wrapText="1"/>
      <protection hidden="1"/>
    </xf>
    <xf numFmtId="1" fontId="5" fillId="39" borderId="15" xfId="0" applyNumberFormat="1" applyFont="1" applyFill="1" applyBorder="1" applyAlignment="1" applyProtection="1">
      <alignment horizontal="center" vertical="top" wrapText="1"/>
      <protection hidden="1"/>
    </xf>
    <xf numFmtId="0" fontId="5" fillId="36" borderId="13" xfId="0" applyFont="1" applyFill="1" applyBorder="1" applyAlignment="1" applyProtection="1">
      <alignment horizontal="left" vertical="top" wrapText="1"/>
      <protection hidden="1"/>
    </xf>
    <xf numFmtId="1" fontId="5" fillId="0" borderId="13" xfId="0" applyNumberFormat="1" applyFont="1" applyBorder="1" applyAlignment="1" applyProtection="1">
      <alignment horizontal="center" vertical="top" wrapText="1"/>
      <protection hidden="1"/>
    </xf>
    <xf numFmtId="1" fontId="5" fillId="39" borderId="13" xfId="0" applyNumberFormat="1" applyFont="1" applyFill="1" applyBorder="1" applyAlignment="1" applyProtection="1">
      <alignment horizontal="center" vertical="top" wrapText="1"/>
      <protection hidden="1"/>
    </xf>
    <xf numFmtId="1" fontId="5" fillId="0" borderId="24" xfId="0" applyNumberFormat="1" applyFont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center" vertical="top" wrapText="1"/>
    </xf>
    <xf numFmtId="0" fontId="5" fillId="31" borderId="24" xfId="0" applyFont="1" applyFill="1" applyBorder="1" applyAlignment="1" applyProtection="1">
      <alignment vertical="top" wrapText="1"/>
      <protection hidden="1"/>
    </xf>
    <xf numFmtId="0" fontId="5" fillId="31" borderId="23" xfId="0" applyFont="1" applyFill="1" applyBorder="1" applyAlignment="1" applyProtection="1">
      <alignment horizontal="left" vertical="top" wrapText="1"/>
      <protection hidden="1"/>
    </xf>
    <xf numFmtId="49" fontId="5" fillId="31" borderId="15" xfId="0" applyNumberFormat="1" applyFont="1" applyFill="1" applyBorder="1" applyAlignment="1">
      <alignment horizontal="center" vertical="top" wrapText="1"/>
    </xf>
    <xf numFmtId="1" fontId="5" fillId="31" borderId="24" xfId="0" applyNumberFormat="1" applyFont="1" applyFill="1" applyBorder="1" applyAlignment="1">
      <alignment horizontal="center" vertical="top" wrapText="1"/>
    </xf>
    <xf numFmtId="1" fontId="5" fillId="31" borderId="13" xfId="0" applyNumberFormat="1" applyFont="1" applyFill="1" applyBorder="1" applyAlignment="1">
      <alignment horizontal="center" vertical="top" wrapText="1"/>
    </xf>
    <xf numFmtId="0" fontId="5" fillId="31" borderId="13" xfId="0" applyFont="1" applyFill="1" applyBorder="1" applyAlignment="1">
      <alignment horizontal="center" vertical="top" wrapText="1"/>
    </xf>
    <xf numFmtId="1" fontId="5" fillId="31" borderId="13" xfId="0" applyNumberFormat="1" applyFont="1" applyFill="1" applyBorder="1" applyAlignment="1" applyProtection="1">
      <alignment horizontal="center" vertical="top" wrapText="1"/>
      <protection hidden="1"/>
    </xf>
    <xf numFmtId="0" fontId="8" fillId="31" borderId="13" xfId="0" applyFont="1" applyFill="1" applyBorder="1" applyAlignment="1" applyProtection="1">
      <alignment horizontal="left" vertical="top" wrapText="1"/>
      <protection hidden="1"/>
    </xf>
    <xf numFmtId="1" fontId="5" fillId="31" borderId="11" xfId="0" applyNumberFormat="1" applyFont="1" applyFill="1" applyBorder="1" applyAlignment="1">
      <alignment horizontal="center" vertical="top" wrapText="1"/>
    </xf>
    <xf numFmtId="0" fontId="5" fillId="36" borderId="24" xfId="0" applyFont="1" applyFill="1" applyBorder="1" applyAlignment="1" applyProtection="1">
      <alignment vertical="top" wrapText="1"/>
      <protection hidden="1"/>
    </xf>
    <xf numFmtId="0" fontId="5" fillId="36" borderId="13" xfId="0" applyFont="1" applyFill="1" applyBorder="1" applyAlignment="1" applyProtection="1">
      <alignment vertical="top" wrapText="1"/>
      <protection hidden="1"/>
    </xf>
    <xf numFmtId="1" fontId="5" fillId="38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 applyProtection="1">
      <alignment vertical="top" wrapText="1"/>
      <protection hidden="1"/>
    </xf>
    <xf numFmtId="49" fontId="5" fillId="36" borderId="15" xfId="0" applyNumberFormat="1" applyFont="1" applyFill="1" applyBorder="1" applyAlignment="1">
      <alignment horizontal="center" vertical="top" wrapText="1"/>
    </xf>
    <xf numFmtId="1" fontId="5" fillId="36" borderId="24" xfId="0" applyNumberFormat="1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 horizontal="center" vertical="top" wrapText="1"/>
    </xf>
    <xf numFmtId="1" fontId="5" fillId="36" borderId="11" xfId="0" applyNumberFormat="1" applyFont="1" applyFill="1" applyBorder="1" applyAlignment="1">
      <alignment horizontal="center" vertical="top" wrapText="1"/>
    </xf>
    <xf numFmtId="1" fontId="5" fillId="36" borderId="13" xfId="0" applyNumberFormat="1" applyFont="1" applyFill="1" applyBorder="1" applyAlignment="1" applyProtection="1">
      <alignment horizontal="center" vertical="top" wrapText="1"/>
      <protection hidden="1"/>
    </xf>
    <xf numFmtId="49" fontId="4" fillId="6" borderId="24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49" fontId="4" fillId="33" borderId="24" xfId="0" applyNumberFormat="1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wrapText="1"/>
    </xf>
    <xf numFmtId="49" fontId="5" fillId="0" borderId="24" xfId="0" applyNumberFormat="1" applyFont="1" applyBorder="1" applyAlignment="1">
      <alignment horizontal="center" vertical="top" wrapText="1"/>
    </xf>
    <xf numFmtId="0" fontId="5" fillId="36" borderId="11" xfId="0" applyFont="1" applyFill="1" applyBorder="1" applyAlignment="1">
      <alignment wrapText="1"/>
    </xf>
    <xf numFmtId="0" fontId="5" fillId="36" borderId="12" xfId="0" applyFont="1" applyFill="1" applyBorder="1" applyAlignment="1">
      <alignment vertical="top" wrapText="1"/>
    </xf>
    <xf numFmtId="49" fontId="5" fillId="36" borderId="24" xfId="0" applyNumberFormat="1" applyFont="1" applyFill="1" applyBorder="1" applyAlignment="1">
      <alignment horizontal="center" vertical="top" wrapText="1"/>
    </xf>
    <xf numFmtId="0" fontId="5" fillId="39" borderId="13" xfId="0" applyFont="1" applyFill="1" applyBorder="1" applyAlignment="1">
      <alignment horizontal="center" vertical="top" wrapText="1"/>
    </xf>
    <xf numFmtId="0" fontId="4" fillId="13" borderId="11" xfId="0" applyFont="1" applyFill="1" applyBorder="1" applyAlignment="1">
      <alignment vertical="top" wrapText="1"/>
    </xf>
    <xf numFmtId="0" fontId="4" fillId="13" borderId="12" xfId="0" applyFont="1" applyFill="1" applyBorder="1" applyAlignment="1">
      <alignment wrapText="1"/>
    </xf>
    <xf numFmtId="49" fontId="4" fillId="13" borderId="24" xfId="0" applyNumberFormat="1" applyFont="1" applyFill="1" applyBorder="1" applyAlignment="1">
      <alignment horizontal="center" vertical="top" wrapText="1"/>
    </xf>
    <xf numFmtId="1" fontId="4" fillId="13" borderId="24" xfId="0" applyNumberFormat="1" applyFont="1" applyFill="1" applyBorder="1" applyAlignment="1">
      <alignment horizontal="center" vertical="top" wrapText="1"/>
    </xf>
    <xf numFmtId="1" fontId="4" fillId="13" borderId="13" xfId="0" applyNumberFormat="1" applyFont="1" applyFill="1" applyBorder="1" applyAlignment="1">
      <alignment horizontal="center" vertical="top" wrapText="1"/>
    </xf>
    <xf numFmtId="0" fontId="4" fillId="13" borderId="11" xfId="0" applyFont="1" applyFill="1" applyBorder="1" applyAlignment="1">
      <alignment horizontal="center" vertical="top" wrapText="1"/>
    </xf>
    <xf numFmtId="0" fontId="4" fillId="13" borderId="13" xfId="0" applyFont="1" applyFill="1" applyBorder="1" applyAlignment="1">
      <alignment horizontal="center" vertical="top" wrapText="1"/>
    </xf>
    <xf numFmtId="178" fontId="4" fillId="13" borderId="13" xfId="0" applyNumberFormat="1" applyFont="1" applyFill="1" applyBorder="1" applyAlignment="1">
      <alignment horizontal="center" vertical="top" wrapText="1"/>
    </xf>
    <xf numFmtId="49" fontId="4" fillId="36" borderId="24" xfId="0" applyNumberFormat="1" applyFont="1" applyFill="1" applyBorder="1" applyAlignment="1">
      <alignment horizontal="center" vertical="top" wrapText="1"/>
    </xf>
    <xf numFmtId="0" fontId="5" fillId="42" borderId="13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5" fillId="36" borderId="24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top" wrapText="1"/>
    </xf>
    <xf numFmtId="0" fontId="4" fillId="39" borderId="11" xfId="0" applyFont="1" applyFill="1" applyBorder="1" applyAlignment="1">
      <alignment vertical="top" wrapText="1"/>
    </xf>
    <xf numFmtId="0" fontId="4" fillId="39" borderId="12" xfId="0" applyFont="1" applyFill="1" applyBorder="1" applyAlignment="1">
      <alignment wrapText="1"/>
    </xf>
    <xf numFmtId="49" fontId="5" fillId="39" borderId="24" xfId="0" applyNumberFormat="1" applyFont="1" applyFill="1" applyBorder="1" applyAlignment="1">
      <alignment horizontal="center" vertical="top" wrapText="1"/>
    </xf>
    <xf numFmtId="0" fontId="5" fillId="39" borderId="24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5" fillId="43" borderId="11" xfId="0" applyFont="1" applyFill="1" applyBorder="1" applyAlignment="1">
      <alignment vertical="top" wrapText="1"/>
    </xf>
    <xf numFmtId="0" fontId="5" fillId="44" borderId="12" xfId="0" applyFont="1" applyFill="1" applyBorder="1" applyAlignment="1">
      <alignment horizontal="right" wrapText="1"/>
    </xf>
    <xf numFmtId="0" fontId="5" fillId="43" borderId="24" xfId="0" applyFont="1" applyFill="1" applyBorder="1" applyAlignment="1">
      <alignment horizontal="center" vertical="top" wrapText="1"/>
    </xf>
    <xf numFmtId="0" fontId="5" fillId="43" borderId="11" xfId="0" applyFont="1" applyFill="1" applyBorder="1" applyAlignment="1">
      <alignment horizontal="center" vertical="top" wrapText="1"/>
    </xf>
    <xf numFmtId="1" fontId="5" fillId="43" borderId="13" xfId="0" applyNumberFormat="1" applyFont="1" applyFill="1" applyBorder="1" applyAlignment="1">
      <alignment horizontal="center" vertical="top" wrapText="1"/>
    </xf>
    <xf numFmtId="1" fontId="5" fillId="38" borderId="13" xfId="0" applyNumberFormat="1" applyFont="1" applyFill="1" applyBorder="1" applyAlignment="1">
      <alignment horizontal="center" vertical="top" wrapText="1"/>
    </xf>
    <xf numFmtId="0" fontId="5" fillId="43" borderId="13" xfId="0" applyFont="1" applyFill="1" applyBorder="1" applyAlignment="1">
      <alignment horizontal="center" vertical="top" wrapText="1"/>
    </xf>
    <xf numFmtId="178" fontId="5" fillId="43" borderId="13" xfId="0" applyNumberFormat="1" applyFont="1" applyFill="1" applyBorder="1" applyAlignment="1">
      <alignment horizontal="center" vertical="top" wrapText="1"/>
    </xf>
    <xf numFmtId="0" fontId="55" fillId="0" borderId="0" xfId="0" applyFont="1" applyAlignment="1">
      <alignment/>
    </xf>
    <xf numFmtId="0" fontId="5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0" xfId="0" applyFont="1" applyAlignment="1">
      <alignment/>
    </xf>
    <xf numFmtId="0" fontId="4" fillId="36" borderId="10" xfId="0" applyFont="1" applyFill="1" applyBorder="1" applyAlignment="1">
      <alignment horizontal="center" vertical="center" textRotation="90" wrapText="1"/>
    </xf>
    <xf numFmtId="0" fontId="4" fillId="36" borderId="25" xfId="0" applyFont="1" applyFill="1" applyBorder="1" applyAlignment="1">
      <alignment horizontal="center" vertical="center" textRotation="90" wrapText="1"/>
    </xf>
    <xf numFmtId="0" fontId="4" fillId="36" borderId="11" xfId="0" applyFont="1" applyFill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49" fontId="4" fillId="0" borderId="25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0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top" wrapText="1"/>
    </xf>
    <xf numFmtId="0" fontId="4" fillId="36" borderId="25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39" borderId="14" xfId="0" applyFont="1" applyFill="1" applyBorder="1" applyAlignment="1">
      <alignment horizontal="center" vertical="top" wrapText="1"/>
    </xf>
    <xf numFmtId="0" fontId="5" fillId="39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92"/>
  <sheetViews>
    <sheetView view="pageBreakPreview" zoomScale="110" zoomScaleNormal="85" zoomScaleSheetLayoutView="110" zoomScalePageLayoutView="55" workbookViewId="0" topLeftCell="A10">
      <pane ySplit="10" topLeftCell="A20" activePane="bottomLeft" state="frozen"/>
      <selection pane="topLeft" activeCell="A10" sqref="A10"/>
      <selection pane="bottomLeft" activeCell="D14" sqref="D14:D17"/>
    </sheetView>
  </sheetViews>
  <sheetFormatPr defaultColWidth="9.140625" defaultRowHeight="15"/>
  <cols>
    <col min="1" max="1" width="13.00390625" style="1" customWidth="1"/>
    <col min="2" max="2" width="50.7109375" style="4" customWidth="1"/>
    <col min="3" max="3" width="11.140625" style="1" customWidth="1"/>
    <col min="4" max="4" width="9.140625" style="1" customWidth="1"/>
    <col min="5" max="5" width="8.7109375" style="1" customWidth="1"/>
    <col min="6" max="6" width="11.421875" style="12" customWidth="1"/>
    <col min="7" max="7" width="11.28125" style="1" customWidth="1"/>
    <col min="8" max="8" width="5.7109375" style="1" hidden="1" customWidth="1"/>
    <col min="9" max="9" width="2.140625" style="1" hidden="1" customWidth="1"/>
    <col min="10" max="15" width="7.7109375" style="1" customWidth="1"/>
    <col min="16" max="16" width="0.13671875" style="1" customWidth="1"/>
    <col min="17" max="17" width="7.57421875" style="1" customWidth="1"/>
    <col min="18" max="18" width="15.140625" style="7" customWidth="1"/>
    <col min="19" max="16384" width="9.140625" style="1" customWidth="1"/>
  </cols>
  <sheetData>
    <row r="1" ht="12.75"/>
    <row r="2" ht="12.75"/>
    <row r="3" ht="12.75"/>
    <row r="4" ht="12.75"/>
    <row r="5" ht="12.75"/>
    <row r="6" ht="12.75"/>
    <row r="7" spans="1:18" ht="16.5" thickBot="1">
      <c r="A7" s="191" t="s">
        <v>62</v>
      </c>
      <c r="B7" s="191"/>
      <c r="C7" s="191"/>
      <c r="D7" s="18"/>
      <c r="E7" s="18"/>
      <c r="F7" s="19"/>
      <c r="G7" s="18"/>
      <c r="H7" s="20"/>
      <c r="I7" s="20"/>
      <c r="J7" s="20"/>
      <c r="K7" s="20"/>
      <c r="L7" s="20"/>
      <c r="M7" s="20"/>
      <c r="N7" s="20"/>
      <c r="O7" s="20"/>
      <c r="P7" s="20"/>
      <c r="Q7" s="20"/>
      <c r="R7" s="41"/>
    </row>
    <row r="8" spans="1:18" ht="15.75">
      <c r="A8" s="36"/>
      <c r="B8" s="43"/>
      <c r="C8" s="36"/>
      <c r="D8" s="37"/>
      <c r="E8" s="37"/>
      <c r="F8" s="38"/>
      <c r="G8" s="37"/>
      <c r="H8" s="20"/>
      <c r="I8" s="20"/>
      <c r="J8" s="20"/>
      <c r="K8" s="20"/>
      <c r="L8" s="20"/>
      <c r="M8" s="20"/>
      <c r="N8" s="20"/>
      <c r="O8" s="20"/>
      <c r="P8" s="20"/>
      <c r="Q8" s="20"/>
      <c r="R8" s="41"/>
    </row>
    <row r="9" spans="1:18" ht="15.75">
      <c r="A9" s="36"/>
      <c r="B9" s="43"/>
      <c r="C9" s="36"/>
      <c r="D9" s="37"/>
      <c r="E9" s="37"/>
      <c r="F9" s="38"/>
      <c r="G9" s="37"/>
      <c r="H9" s="20"/>
      <c r="I9" s="20"/>
      <c r="J9" s="20"/>
      <c r="K9" s="20"/>
      <c r="L9" s="20"/>
      <c r="M9" s="20"/>
      <c r="N9" s="20"/>
      <c r="O9" s="20"/>
      <c r="P9" s="20"/>
      <c r="Q9" s="20"/>
      <c r="R9" s="41"/>
    </row>
    <row r="10" spans="1:18" ht="16.5" thickBot="1">
      <c r="A10" s="191" t="s">
        <v>64</v>
      </c>
      <c r="B10" s="191"/>
      <c r="C10" s="191" t="s">
        <v>135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20"/>
      <c r="Q10" s="20"/>
      <c r="R10" s="41"/>
    </row>
    <row r="11" spans="1:18" ht="45" customHeight="1" hidden="1">
      <c r="A11" s="192" t="s">
        <v>0</v>
      </c>
      <c r="B11" s="195" t="s">
        <v>84</v>
      </c>
      <c r="C11" s="67" t="s">
        <v>39</v>
      </c>
      <c r="D11" s="198" t="s">
        <v>41</v>
      </c>
      <c r="E11" s="199"/>
      <c r="F11" s="199"/>
      <c r="G11" s="200"/>
      <c r="H11" s="68" t="s">
        <v>60</v>
      </c>
      <c r="I11" s="69"/>
      <c r="J11" s="69"/>
      <c r="K11" s="69"/>
      <c r="L11" s="69"/>
      <c r="M11" s="69"/>
      <c r="N11" s="69"/>
      <c r="O11" s="69"/>
      <c r="P11" s="70"/>
      <c r="Q11" s="20"/>
      <c r="R11" s="41"/>
    </row>
    <row r="12" spans="1:18" ht="39.75" customHeight="1">
      <c r="A12" s="193"/>
      <c r="B12" s="196"/>
      <c r="C12" s="184" t="s">
        <v>39</v>
      </c>
      <c r="D12" s="201"/>
      <c r="E12" s="202"/>
      <c r="F12" s="202"/>
      <c r="G12" s="203"/>
      <c r="H12" s="71"/>
      <c r="I12" s="72"/>
      <c r="J12" s="198" t="s">
        <v>61</v>
      </c>
      <c r="K12" s="199"/>
      <c r="L12" s="199"/>
      <c r="M12" s="199"/>
      <c r="N12" s="199"/>
      <c r="O12" s="199"/>
      <c r="P12" s="200"/>
      <c r="Q12" s="20"/>
      <c r="R12" s="41"/>
    </row>
    <row r="13" spans="1:18" ht="6" customHeight="1" thickBot="1">
      <c r="A13" s="193"/>
      <c r="B13" s="196"/>
      <c r="C13" s="184"/>
      <c r="D13" s="204"/>
      <c r="E13" s="205"/>
      <c r="F13" s="205"/>
      <c r="G13" s="206"/>
      <c r="H13" s="73"/>
      <c r="I13" s="74"/>
      <c r="J13" s="204"/>
      <c r="K13" s="205"/>
      <c r="L13" s="205"/>
      <c r="M13" s="205"/>
      <c r="N13" s="205"/>
      <c r="O13" s="205"/>
      <c r="P13" s="206"/>
      <c r="Q13" s="20"/>
      <c r="R13" s="41"/>
    </row>
    <row r="14" spans="1:18" ht="18" customHeight="1" thickBot="1">
      <c r="A14" s="193"/>
      <c r="B14" s="196"/>
      <c r="C14" s="184"/>
      <c r="D14" s="192" t="s">
        <v>42</v>
      </c>
      <c r="E14" s="181" t="s">
        <v>40</v>
      </c>
      <c r="F14" s="189" t="s">
        <v>1</v>
      </c>
      <c r="G14" s="190"/>
      <c r="H14" s="187" t="s">
        <v>2</v>
      </c>
      <c r="I14" s="188"/>
      <c r="J14" s="187" t="s">
        <v>2</v>
      </c>
      <c r="K14" s="188"/>
      <c r="L14" s="211" t="s">
        <v>3</v>
      </c>
      <c r="M14" s="212"/>
      <c r="N14" s="187" t="s">
        <v>4</v>
      </c>
      <c r="O14" s="222"/>
      <c r="P14" s="188"/>
      <c r="Q14" s="20"/>
      <c r="R14" s="41"/>
    </row>
    <row r="15" spans="1:18" ht="16.5" customHeight="1" thickBot="1">
      <c r="A15" s="193"/>
      <c r="B15" s="196"/>
      <c r="C15" s="184"/>
      <c r="D15" s="193"/>
      <c r="E15" s="182"/>
      <c r="F15" s="178" t="s">
        <v>5</v>
      </c>
      <c r="G15" s="208" t="s">
        <v>9</v>
      </c>
      <c r="H15" s="76" t="s">
        <v>6</v>
      </c>
      <c r="I15" s="76" t="s">
        <v>7</v>
      </c>
      <c r="J15" s="77" t="s">
        <v>43</v>
      </c>
      <c r="K15" s="75" t="s">
        <v>71</v>
      </c>
      <c r="L15" s="78" t="s">
        <v>8</v>
      </c>
      <c r="M15" s="78" t="s">
        <v>72</v>
      </c>
      <c r="N15" s="79" t="s">
        <v>44</v>
      </c>
      <c r="O15" s="79" t="s">
        <v>73</v>
      </c>
      <c r="P15" s="76"/>
      <c r="Q15" s="20"/>
      <c r="R15" s="41"/>
    </row>
    <row r="16" spans="1:18" ht="61.5" customHeight="1">
      <c r="A16" s="193"/>
      <c r="B16" s="196"/>
      <c r="C16" s="184"/>
      <c r="D16" s="193"/>
      <c r="E16" s="182"/>
      <c r="F16" s="179"/>
      <c r="G16" s="209"/>
      <c r="H16" s="76"/>
      <c r="I16" s="76"/>
      <c r="J16" s="80">
        <v>17</v>
      </c>
      <c r="K16" s="76">
        <v>23</v>
      </c>
      <c r="L16" s="81">
        <v>16</v>
      </c>
      <c r="M16" s="81">
        <v>15</v>
      </c>
      <c r="N16" s="76">
        <v>17</v>
      </c>
      <c r="O16" s="76">
        <v>17</v>
      </c>
      <c r="P16" s="80"/>
      <c r="Q16" s="20"/>
      <c r="R16" s="41"/>
    </row>
    <row r="17" spans="1:18" ht="2.25" customHeight="1" thickBot="1">
      <c r="A17" s="194"/>
      <c r="B17" s="197"/>
      <c r="C17" s="185"/>
      <c r="D17" s="194"/>
      <c r="E17" s="183"/>
      <c r="F17" s="180"/>
      <c r="G17" s="210"/>
      <c r="H17" s="83" t="s">
        <v>34</v>
      </c>
      <c r="I17" s="83" t="s">
        <v>34</v>
      </c>
      <c r="J17" s="84" t="s">
        <v>34</v>
      </c>
      <c r="K17" s="84" t="s">
        <v>34</v>
      </c>
      <c r="L17" s="85" t="s">
        <v>34</v>
      </c>
      <c r="M17" s="85" t="s">
        <v>34</v>
      </c>
      <c r="N17" s="84" t="s">
        <v>34</v>
      </c>
      <c r="O17" s="84" t="s">
        <v>34</v>
      </c>
      <c r="P17" s="84"/>
      <c r="Q17" s="20"/>
      <c r="R17" s="41"/>
    </row>
    <row r="18" spans="1:18" ht="16.5" thickBot="1">
      <c r="A18" s="82">
        <v>1</v>
      </c>
      <c r="B18" s="86">
        <v>2</v>
      </c>
      <c r="C18" s="87">
        <v>3</v>
      </c>
      <c r="D18" s="87">
        <v>4</v>
      </c>
      <c r="E18" s="88">
        <v>5</v>
      </c>
      <c r="F18" s="89">
        <v>6</v>
      </c>
      <c r="G18" s="88">
        <v>7</v>
      </c>
      <c r="H18" s="88">
        <v>15</v>
      </c>
      <c r="I18" s="88">
        <v>16</v>
      </c>
      <c r="J18" s="88">
        <v>8</v>
      </c>
      <c r="K18" s="88">
        <v>9</v>
      </c>
      <c r="L18" s="90">
        <v>10</v>
      </c>
      <c r="M18" s="90">
        <v>11</v>
      </c>
      <c r="N18" s="88">
        <v>12</v>
      </c>
      <c r="O18" s="88">
        <v>13</v>
      </c>
      <c r="P18" s="88"/>
      <c r="Q18" s="20"/>
      <c r="R18" s="41"/>
    </row>
    <row r="19" spans="1:18" s="2" customFormat="1" ht="16.5" thickBot="1">
      <c r="A19" s="91" t="s">
        <v>68</v>
      </c>
      <c r="B19" s="92" t="s">
        <v>45</v>
      </c>
      <c r="C19" s="93" t="s">
        <v>82</v>
      </c>
      <c r="D19" s="94">
        <f>D20+D30+D34</f>
        <v>3078</v>
      </c>
      <c r="E19" s="94">
        <f>E20+E30+E34</f>
        <v>1026</v>
      </c>
      <c r="F19" s="94">
        <f>F20+F30+F34</f>
        <v>2052</v>
      </c>
      <c r="G19" s="95">
        <f>SUM(G20+G34+G30)</f>
        <v>1163</v>
      </c>
      <c r="H19" s="95"/>
      <c r="I19" s="95"/>
      <c r="J19" s="96">
        <f aca="true" t="shared" si="0" ref="J19:O19">SUM(J20+J30+J34)</f>
        <v>408</v>
      </c>
      <c r="K19" s="96">
        <f t="shared" si="0"/>
        <v>522</v>
      </c>
      <c r="L19" s="96">
        <f t="shared" si="0"/>
        <v>349</v>
      </c>
      <c r="M19" s="96">
        <f t="shared" si="0"/>
        <v>271</v>
      </c>
      <c r="N19" s="96">
        <f t="shared" si="0"/>
        <v>352</v>
      </c>
      <c r="O19" s="96">
        <f t="shared" si="0"/>
        <v>150</v>
      </c>
      <c r="P19" s="97"/>
      <c r="Q19" s="21" t="s">
        <v>49</v>
      </c>
      <c r="R19" s="22" t="s">
        <v>50</v>
      </c>
    </row>
    <row r="20" spans="1:18" ht="16.5" customHeight="1" thickBot="1">
      <c r="A20" s="98" t="s">
        <v>91</v>
      </c>
      <c r="B20" s="99" t="s">
        <v>85</v>
      </c>
      <c r="C20" s="100"/>
      <c r="D20" s="101">
        <f>SUM(D21:D29)</f>
        <v>1623</v>
      </c>
      <c r="E20" s="101">
        <f>SUM(E21:E29)</f>
        <v>541</v>
      </c>
      <c r="F20" s="102">
        <f>SUM(F21:F29)</f>
        <v>1082</v>
      </c>
      <c r="G20" s="103">
        <f>SUM(G21:G29)</f>
        <v>664</v>
      </c>
      <c r="H20" s="103"/>
      <c r="I20" s="103"/>
      <c r="J20" s="104">
        <f aca="true" t="shared" si="1" ref="J20:O20">SUM(J21:J29)</f>
        <v>267</v>
      </c>
      <c r="K20" s="104">
        <f t="shared" si="1"/>
        <v>267</v>
      </c>
      <c r="L20" s="104">
        <f t="shared" si="1"/>
        <v>142</v>
      </c>
      <c r="M20" s="104">
        <f t="shared" si="1"/>
        <v>170</v>
      </c>
      <c r="N20" s="104">
        <f t="shared" si="1"/>
        <v>160</v>
      </c>
      <c r="O20" s="103">
        <f t="shared" si="1"/>
        <v>76</v>
      </c>
      <c r="P20" s="88"/>
      <c r="Q20" s="6">
        <f>SUM(Q24:Q40)</f>
        <v>658</v>
      </c>
      <c r="R20" s="23">
        <f>F20-Q20</f>
        <v>424</v>
      </c>
    </row>
    <row r="21" spans="1:18" ht="16.5" thickBot="1">
      <c r="A21" s="105" t="s">
        <v>92</v>
      </c>
      <c r="B21" s="106" t="s">
        <v>77</v>
      </c>
      <c r="C21" s="107" t="s">
        <v>111</v>
      </c>
      <c r="D21" s="77">
        <f>E21+F21</f>
        <v>175.5</v>
      </c>
      <c r="E21" s="83">
        <f>F21*0.5</f>
        <v>58.5</v>
      </c>
      <c r="F21" s="108">
        <v>117</v>
      </c>
      <c r="G21" s="83">
        <v>59</v>
      </c>
      <c r="H21" s="88"/>
      <c r="I21" s="88"/>
      <c r="J21" s="109"/>
      <c r="K21" s="109">
        <v>20</v>
      </c>
      <c r="L21" s="110">
        <v>32</v>
      </c>
      <c r="M21" s="110">
        <v>30</v>
      </c>
      <c r="N21" s="109">
        <v>35</v>
      </c>
      <c r="O21" s="88"/>
      <c r="P21" s="88"/>
      <c r="Q21" s="46">
        <v>114</v>
      </c>
      <c r="R21" s="23">
        <f>F21-Q21</f>
        <v>3</v>
      </c>
    </row>
    <row r="22" spans="1:18" ht="32.25" thickBot="1">
      <c r="A22" s="105" t="s">
        <v>93</v>
      </c>
      <c r="B22" s="111" t="s">
        <v>76</v>
      </c>
      <c r="C22" s="107" t="s">
        <v>112</v>
      </c>
      <c r="D22" s="77">
        <f>E22+F22</f>
        <v>258</v>
      </c>
      <c r="E22" s="83">
        <f>F22*0.5</f>
        <v>86</v>
      </c>
      <c r="F22" s="108">
        <v>172</v>
      </c>
      <c r="G22" s="83">
        <v>86</v>
      </c>
      <c r="H22" s="88"/>
      <c r="I22" s="88"/>
      <c r="J22" s="112">
        <v>32</v>
      </c>
      <c r="K22" s="112">
        <v>45</v>
      </c>
      <c r="L22" s="113">
        <v>32</v>
      </c>
      <c r="M22" s="113">
        <v>30</v>
      </c>
      <c r="N22" s="112">
        <v>33</v>
      </c>
      <c r="O22" s="88"/>
      <c r="P22" s="88"/>
      <c r="Q22" s="45">
        <v>172</v>
      </c>
      <c r="R22" s="23">
        <f>F22-Q22</f>
        <v>0</v>
      </c>
    </row>
    <row r="23" spans="1:18" ht="16.5" thickBot="1">
      <c r="A23" s="105" t="s">
        <v>94</v>
      </c>
      <c r="B23" s="111" t="s">
        <v>83</v>
      </c>
      <c r="C23" s="107"/>
      <c r="D23" s="77"/>
      <c r="E23" s="83"/>
      <c r="F23" s="108"/>
      <c r="G23" s="83"/>
      <c r="H23" s="88"/>
      <c r="I23" s="88"/>
      <c r="J23" s="112"/>
      <c r="K23" s="112"/>
      <c r="L23" s="113"/>
      <c r="M23" s="113"/>
      <c r="N23" s="112"/>
      <c r="O23" s="88"/>
      <c r="P23" s="88"/>
      <c r="Q23" s="45"/>
      <c r="R23" s="23"/>
    </row>
    <row r="24" spans="1:18" ht="16.5" thickBot="1">
      <c r="A24" s="105" t="s">
        <v>95</v>
      </c>
      <c r="B24" s="111" t="s">
        <v>36</v>
      </c>
      <c r="C24" s="107" t="s">
        <v>81</v>
      </c>
      <c r="D24" s="77">
        <f aca="true" t="shared" si="2" ref="D24:D29">E24+F24</f>
        <v>258</v>
      </c>
      <c r="E24" s="83">
        <f aca="true" t="shared" si="3" ref="E24:E30">F24*0.5</f>
        <v>86</v>
      </c>
      <c r="F24" s="108">
        <v>172</v>
      </c>
      <c r="G24" s="83">
        <v>172</v>
      </c>
      <c r="H24" s="88"/>
      <c r="I24" s="88"/>
      <c r="J24" s="112">
        <v>44</v>
      </c>
      <c r="K24" s="112">
        <v>34</v>
      </c>
      <c r="L24" s="113">
        <v>46</v>
      </c>
      <c r="M24" s="113">
        <v>48</v>
      </c>
      <c r="N24" s="112"/>
      <c r="O24" s="88"/>
      <c r="P24" s="88"/>
      <c r="Q24" s="45">
        <v>172</v>
      </c>
      <c r="R24" s="23">
        <f>F24-Q24</f>
        <v>0</v>
      </c>
    </row>
    <row r="25" spans="1:18" ht="16.5" thickBot="1">
      <c r="A25" s="105" t="s">
        <v>96</v>
      </c>
      <c r="B25" s="111" t="s">
        <v>35</v>
      </c>
      <c r="C25" s="107" t="s">
        <v>81</v>
      </c>
      <c r="D25" s="114">
        <f t="shared" si="2"/>
        <v>256.5</v>
      </c>
      <c r="E25" s="115">
        <f>F25*0.5</f>
        <v>85.5</v>
      </c>
      <c r="F25" s="108">
        <v>171</v>
      </c>
      <c r="G25" s="83">
        <v>51</v>
      </c>
      <c r="H25" s="88"/>
      <c r="I25" s="88"/>
      <c r="J25" s="112">
        <v>85</v>
      </c>
      <c r="K25" s="112">
        <v>86</v>
      </c>
      <c r="L25" s="113"/>
      <c r="M25" s="113"/>
      <c r="N25" s="112"/>
      <c r="O25" s="88"/>
      <c r="P25" s="88"/>
      <c r="Q25" s="45">
        <v>180</v>
      </c>
      <c r="R25" s="23">
        <f>F25-Q25</f>
        <v>-9</v>
      </c>
    </row>
    <row r="26" spans="1:18" ht="16.5" thickBot="1">
      <c r="A26" s="105" t="s">
        <v>97</v>
      </c>
      <c r="B26" s="111" t="s">
        <v>37</v>
      </c>
      <c r="C26" s="107" t="s">
        <v>80</v>
      </c>
      <c r="D26" s="114">
        <f t="shared" si="2"/>
        <v>256.5</v>
      </c>
      <c r="E26" s="83">
        <f>F26*0.5</f>
        <v>85.5</v>
      </c>
      <c r="F26" s="108">
        <v>171</v>
      </c>
      <c r="G26" s="83">
        <v>171</v>
      </c>
      <c r="H26" s="88"/>
      <c r="I26" s="88"/>
      <c r="J26" s="112">
        <v>34</v>
      </c>
      <c r="K26" s="112">
        <v>46</v>
      </c>
      <c r="L26" s="113">
        <v>32</v>
      </c>
      <c r="M26" s="113">
        <v>30</v>
      </c>
      <c r="N26" s="112">
        <v>29</v>
      </c>
      <c r="O26" s="88"/>
      <c r="P26" s="88"/>
      <c r="Q26" s="45"/>
      <c r="R26" s="23"/>
    </row>
    <row r="27" spans="1:18" ht="16.5" thickBot="1">
      <c r="A27" s="105" t="s">
        <v>98</v>
      </c>
      <c r="B27" s="111" t="s">
        <v>46</v>
      </c>
      <c r="C27" s="107" t="s">
        <v>70</v>
      </c>
      <c r="D27" s="114">
        <f t="shared" si="2"/>
        <v>108</v>
      </c>
      <c r="E27" s="83">
        <f>F27*0.5</f>
        <v>36</v>
      </c>
      <c r="F27" s="108">
        <v>72</v>
      </c>
      <c r="G27" s="83">
        <v>36</v>
      </c>
      <c r="H27" s="88"/>
      <c r="I27" s="88"/>
      <c r="J27" s="112">
        <v>36</v>
      </c>
      <c r="K27" s="112">
        <v>36</v>
      </c>
      <c r="L27" s="113"/>
      <c r="M27" s="113"/>
      <c r="N27" s="112"/>
      <c r="O27" s="88"/>
      <c r="P27" s="88"/>
      <c r="Q27" s="45"/>
      <c r="R27" s="23"/>
    </row>
    <row r="28" spans="1:18" ht="16.5" thickBot="1">
      <c r="A28" s="105" t="s">
        <v>99</v>
      </c>
      <c r="B28" s="111" t="s">
        <v>75</v>
      </c>
      <c r="C28" s="107" t="s">
        <v>69</v>
      </c>
      <c r="D28" s="114">
        <f t="shared" si="2"/>
        <v>54</v>
      </c>
      <c r="E28" s="83">
        <f t="shared" si="3"/>
        <v>18</v>
      </c>
      <c r="F28" s="108">
        <v>36</v>
      </c>
      <c r="G28" s="83">
        <v>18</v>
      </c>
      <c r="H28" s="88"/>
      <c r="I28" s="88"/>
      <c r="J28" s="112">
        <v>36</v>
      </c>
      <c r="K28" s="112"/>
      <c r="L28" s="113"/>
      <c r="M28" s="113"/>
      <c r="N28" s="112"/>
      <c r="O28" s="88"/>
      <c r="P28" s="88"/>
      <c r="Q28" s="45"/>
      <c r="R28" s="23"/>
    </row>
    <row r="29" spans="1:18" ht="16.5" thickBot="1">
      <c r="A29" s="105" t="s">
        <v>100</v>
      </c>
      <c r="B29" s="111" t="s">
        <v>63</v>
      </c>
      <c r="C29" s="107" t="s">
        <v>69</v>
      </c>
      <c r="D29" s="114">
        <f t="shared" si="2"/>
        <v>256.5</v>
      </c>
      <c r="E29" s="115">
        <f t="shared" si="3"/>
        <v>85.5</v>
      </c>
      <c r="F29" s="108">
        <v>171</v>
      </c>
      <c r="G29" s="83">
        <v>71</v>
      </c>
      <c r="H29" s="88"/>
      <c r="I29" s="88"/>
      <c r="J29" s="112"/>
      <c r="K29" s="112"/>
      <c r="L29" s="113"/>
      <c r="M29" s="113">
        <v>32</v>
      </c>
      <c r="N29" s="112">
        <v>63</v>
      </c>
      <c r="O29" s="88">
        <v>76</v>
      </c>
      <c r="P29" s="88"/>
      <c r="Q29" s="45"/>
      <c r="R29" s="23"/>
    </row>
    <row r="30" spans="1:18" ht="16.5" thickBot="1">
      <c r="A30" s="116" t="s">
        <v>101</v>
      </c>
      <c r="B30" s="117" t="s">
        <v>86</v>
      </c>
      <c r="C30" s="118"/>
      <c r="D30" s="119">
        <f aca="true" t="shared" si="4" ref="D30:D40">E30+F30</f>
        <v>906</v>
      </c>
      <c r="E30" s="120">
        <f t="shared" si="3"/>
        <v>302</v>
      </c>
      <c r="F30" s="101">
        <f>SUM(F31:F33)</f>
        <v>604</v>
      </c>
      <c r="G30" s="121">
        <f>SUM(G31:G33)</f>
        <v>308</v>
      </c>
      <c r="H30" s="103"/>
      <c r="I30" s="103"/>
      <c r="J30" s="122">
        <f aca="true" t="shared" si="5" ref="J30:O30">SUM(J31:J33)</f>
        <v>71</v>
      </c>
      <c r="K30" s="122">
        <f t="shared" si="5"/>
        <v>157</v>
      </c>
      <c r="L30" s="122">
        <f t="shared" si="5"/>
        <v>159</v>
      </c>
      <c r="M30" s="122">
        <f t="shared" si="5"/>
        <v>101</v>
      </c>
      <c r="N30" s="122">
        <f t="shared" si="5"/>
        <v>116</v>
      </c>
      <c r="O30" s="103">
        <f t="shared" si="5"/>
        <v>0</v>
      </c>
      <c r="P30" s="88"/>
      <c r="Q30" s="45"/>
      <c r="R30" s="23"/>
    </row>
    <row r="31" spans="1:18" ht="16.5" thickBot="1">
      <c r="A31" s="105" t="s">
        <v>102</v>
      </c>
      <c r="B31" s="106" t="s">
        <v>38</v>
      </c>
      <c r="C31" s="107" t="s">
        <v>78</v>
      </c>
      <c r="D31" s="77">
        <f t="shared" si="4"/>
        <v>450</v>
      </c>
      <c r="E31" s="83">
        <f aca="true" t="shared" si="6" ref="E31:E40">F31*0.5</f>
        <v>150</v>
      </c>
      <c r="F31" s="108">
        <v>300</v>
      </c>
      <c r="G31" s="83">
        <v>150</v>
      </c>
      <c r="H31" s="88"/>
      <c r="I31" s="88"/>
      <c r="J31" s="109">
        <v>36</v>
      </c>
      <c r="K31" s="109">
        <v>88</v>
      </c>
      <c r="L31" s="110">
        <v>95</v>
      </c>
      <c r="M31" s="110">
        <v>41</v>
      </c>
      <c r="N31" s="112">
        <v>40</v>
      </c>
      <c r="O31" s="88"/>
      <c r="P31" s="88"/>
      <c r="Q31" s="45"/>
      <c r="R31" s="23"/>
    </row>
    <row r="32" spans="1:18" ht="16.5" thickBot="1">
      <c r="A32" s="105" t="s">
        <v>103</v>
      </c>
      <c r="B32" s="111" t="s">
        <v>47</v>
      </c>
      <c r="C32" s="107" t="s">
        <v>74</v>
      </c>
      <c r="D32" s="77">
        <f t="shared" si="4"/>
        <v>294</v>
      </c>
      <c r="E32" s="83">
        <f t="shared" si="6"/>
        <v>98</v>
      </c>
      <c r="F32" s="108">
        <v>196</v>
      </c>
      <c r="G32" s="83">
        <v>98</v>
      </c>
      <c r="H32" s="88"/>
      <c r="I32" s="88"/>
      <c r="J32" s="112">
        <v>35</v>
      </c>
      <c r="K32" s="112">
        <v>69</v>
      </c>
      <c r="L32" s="113">
        <v>32</v>
      </c>
      <c r="M32" s="113">
        <v>30</v>
      </c>
      <c r="N32" s="112">
        <v>30</v>
      </c>
      <c r="O32" s="88"/>
      <c r="P32" s="88"/>
      <c r="Q32" s="45"/>
      <c r="R32" s="23"/>
    </row>
    <row r="33" spans="1:18" ht="16.5" thickBot="1">
      <c r="A33" s="105" t="s">
        <v>104</v>
      </c>
      <c r="B33" s="111" t="s">
        <v>48</v>
      </c>
      <c r="C33" s="107" t="s">
        <v>70</v>
      </c>
      <c r="D33" s="77">
        <f t="shared" si="4"/>
        <v>162</v>
      </c>
      <c r="E33" s="83">
        <f t="shared" si="6"/>
        <v>54</v>
      </c>
      <c r="F33" s="108">
        <v>108</v>
      </c>
      <c r="G33" s="83">
        <v>60</v>
      </c>
      <c r="H33" s="88"/>
      <c r="I33" s="88"/>
      <c r="J33" s="112"/>
      <c r="K33" s="112"/>
      <c r="L33" s="113">
        <v>32</v>
      </c>
      <c r="M33" s="113">
        <v>30</v>
      </c>
      <c r="N33" s="112">
        <v>46</v>
      </c>
      <c r="O33" s="88"/>
      <c r="P33" s="88"/>
      <c r="Q33" s="45"/>
      <c r="R33" s="23"/>
    </row>
    <row r="34" spans="1:18" ht="30.75" thickBot="1">
      <c r="A34" s="116" t="s">
        <v>105</v>
      </c>
      <c r="B34" s="123" t="s">
        <v>109</v>
      </c>
      <c r="C34" s="118"/>
      <c r="D34" s="124">
        <f>SUM(D35:D41)</f>
        <v>549</v>
      </c>
      <c r="E34" s="124">
        <f>SUM(E35:E41)</f>
        <v>183</v>
      </c>
      <c r="F34" s="124">
        <f>SUM(F35:F41)</f>
        <v>366</v>
      </c>
      <c r="G34" s="121">
        <f>SUM(G35:G41)</f>
        <v>191</v>
      </c>
      <c r="H34" s="103"/>
      <c r="I34" s="103"/>
      <c r="J34" s="122">
        <f aca="true" t="shared" si="7" ref="J34:O34">SUM(J35:J41)</f>
        <v>70</v>
      </c>
      <c r="K34" s="122">
        <f t="shared" si="7"/>
        <v>98</v>
      </c>
      <c r="L34" s="122">
        <f t="shared" si="7"/>
        <v>48</v>
      </c>
      <c r="M34" s="122">
        <f t="shared" si="7"/>
        <v>0</v>
      </c>
      <c r="N34" s="122">
        <f t="shared" si="7"/>
        <v>76</v>
      </c>
      <c r="O34" s="103">
        <f t="shared" si="7"/>
        <v>74</v>
      </c>
      <c r="P34" s="88"/>
      <c r="Q34" s="45"/>
      <c r="R34" s="23"/>
    </row>
    <row r="35" spans="1:18" ht="16.5" thickBot="1">
      <c r="A35" s="125" t="s">
        <v>107</v>
      </c>
      <c r="B35" s="126" t="s">
        <v>89</v>
      </c>
      <c r="C35" s="107" t="s">
        <v>70</v>
      </c>
      <c r="D35" s="77">
        <f t="shared" si="4"/>
        <v>171</v>
      </c>
      <c r="E35" s="83">
        <f t="shared" si="6"/>
        <v>57</v>
      </c>
      <c r="F35" s="127">
        <v>114</v>
      </c>
      <c r="G35" s="83">
        <v>57</v>
      </c>
      <c r="H35" s="88"/>
      <c r="I35" s="88"/>
      <c r="J35" s="112">
        <v>34</v>
      </c>
      <c r="K35" s="112">
        <v>80</v>
      </c>
      <c r="L35" s="113"/>
      <c r="M35" s="113"/>
      <c r="N35" s="112"/>
      <c r="O35" s="88"/>
      <c r="P35" s="88"/>
      <c r="Q35" s="45">
        <v>114</v>
      </c>
      <c r="R35" s="23">
        <f>F35-Q35</f>
        <v>0</v>
      </c>
    </row>
    <row r="36" spans="1:18" ht="16.5" thickBot="1">
      <c r="A36" s="125"/>
      <c r="B36" s="126" t="s">
        <v>90</v>
      </c>
      <c r="C36" s="107" t="s">
        <v>69</v>
      </c>
      <c r="D36" s="77">
        <f t="shared" si="4"/>
        <v>54</v>
      </c>
      <c r="E36" s="83">
        <f t="shared" si="6"/>
        <v>18</v>
      </c>
      <c r="F36" s="127">
        <v>36</v>
      </c>
      <c r="G36" s="83">
        <v>18</v>
      </c>
      <c r="H36" s="88"/>
      <c r="I36" s="88"/>
      <c r="J36" s="112">
        <v>36</v>
      </c>
      <c r="K36" s="112"/>
      <c r="L36" s="113"/>
      <c r="M36" s="113"/>
      <c r="N36" s="112"/>
      <c r="O36" s="83"/>
      <c r="P36" s="88"/>
      <c r="Q36" s="45">
        <v>48</v>
      </c>
      <c r="R36" s="23">
        <f>F36-Q36</f>
        <v>-12</v>
      </c>
    </row>
    <row r="37" spans="1:18" ht="16.5" thickBot="1">
      <c r="A37" s="125"/>
      <c r="B37" s="126" t="s">
        <v>110</v>
      </c>
      <c r="C37" s="107" t="s">
        <v>69</v>
      </c>
      <c r="D37" s="77">
        <f t="shared" si="4"/>
        <v>54</v>
      </c>
      <c r="E37" s="83">
        <f t="shared" si="6"/>
        <v>18</v>
      </c>
      <c r="F37" s="127">
        <v>36</v>
      </c>
      <c r="G37" s="83">
        <v>18</v>
      </c>
      <c r="H37" s="88"/>
      <c r="I37" s="88"/>
      <c r="J37" s="112"/>
      <c r="K37" s="112"/>
      <c r="L37" s="113">
        <v>36</v>
      </c>
      <c r="M37" s="113"/>
      <c r="N37" s="112"/>
      <c r="O37" s="83"/>
      <c r="P37" s="88"/>
      <c r="Q37" s="45">
        <v>36</v>
      </c>
      <c r="R37" s="23">
        <f>F37-Q37</f>
        <v>0</v>
      </c>
    </row>
    <row r="38" spans="1:18" ht="16.5" thickBot="1">
      <c r="A38" s="125"/>
      <c r="B38" s="126" t="s">
        <v>106</v>
      </c>
      <c r="C38" s="107" t="s">
        <v>70</v>
      </c>
      <c r="D38" s="77">
        <f t="shared" si="4"/>
        <v>108</v>
      </c>
      <c r="E38" s="83">
        <f t="shared" si="6"/>
        <v>36</v>
      </c>
      <c r="F38" s="127">
        <v>72</v>
      </c>
      <c r="G38" s="83">
        <v>36</v>
      </c>
      <c r="H38" s="88"/>
      <c r="I38" s="88"/>
      <c r="J38" s="112"/>
      <c r="K38" s="112"/>
      <c r="L38" s="113"/>
      <c r="M38" s="113"/>
      <c r="N38" s="112">
        <v>34</v>
      </c>
      <c r="O38" s="83">
        <v>38</v>
      </c>
      <c r="P38" s="88"/>
      <c r="Q38" s="45">
        <v>72</v>
      </c>
      <c r="R38" s="23">
        <f>F38-Q38</f>
        <v>0</v>
      </c>
    </row>
    <row r="39" spans="1:18" ht="16.5" thickBot="1">
      <c r="A39" s="125"/>
      <c r="B39" s="126" t="s">
        <v>79</v>
      </c>
      <c r="C39" s="107" t="s">
        <v>69</v>
      </c>
      <c r="D39" s="114">
        <f t="shared" si="4"/>
        <v>54</v>
      </c>
      <c r="E39" s="83">
        <f t="shared" si="6"/>
        <v>18</v>
      </c>
      <c r="F39" s="127">
        <v>36</v>
      </c>
      <c r="G39" s="83">
        <v>20</v>
      </c>
      <c r="H39" s="88"/>
      <c r="I39" s="88"/>
      <c r="J39" s="112"/>
      <c r="K39" s="112"/>
      <c r="L39" s="113"/>
      <c r="M39" s="113"/>
      <c r="N39" s="112"/>
      <c r="O39" s="83">
        <v>36</v>
      </c>
      <c r="P39" s="88"/>
      <c r="Q39" s="45"/>
      <c r="R39" s="23"/>
    </row>
    <row r="40" spans="1:18" ht="16.5" thickBot="1">
      <c r="A40" s="125"/>
      <c r="B40" s="126" t="s">
        <v>87</v>
      </c>
      <c r="C40" s="107" t="s">
        <v>69</v>
      </c>
      <c r="D40" s="114">
        <f t="shared" si="4"/>
        <v>54</v>
      </c>
      <c r="E40" s="83">
        <f t="shared" si="6"/>
        <v>18</v>
      </c>
      <c r="F40" s="127">
        <v>36</v>
      </c>
      <c r="G40" s="83">
        <v>18</v>
      </c>
      <c r="H40" s="88"/>
      <c r="I40" s="88"/>
      <c r="J40" s="112"/>
      <c r="K40" s="112"/>
      <c r="L40" s="113"/>
      <c r="M40" s="113"/>
      <c r="N40" s="112">
        <v>36</v>
      </c>
      <c r="O40" s="88"/>
      <c r="P40" s="88"/>
      <c r="Q40" s="45">
        <v>36</v>
      </c>
      <c r="R40" s="23">
        <f>F40-Q40</f>
        <v>0</v>
      </c>
    </row>
    <row r="41" spans="1:18" ht="36.75" customHeight="1" thickBot="1">
      <c r="A41" s="128" t="s">
        <v>108</v>
      </c>
      <c r="B41" s="126" t="s">
        <v>88</v>
      </c>
      <c r="C41" s="129" t="s">
        <v>70</v>
      </c>
      <c r="D41" s="130">
        <f>E41+F41</f>
        <v>54</v>
      </c>
      <c r="E41" s="131">
        <f>F41*0.5</f>
        <v>18</v>
      </c>
      <c r="F41" s="132">
        <v>36</v>
      </c>
      <c r="G41" s="131">
        <v>24</v>
      </c>
      <c r="H41" s="89"/>
      <c r="I41" s="89"/>
      <c r="J41" s="133"/>
      <c r="K41" s="133">
        <v>18</v>
      </c>
      <c r="L41" s="113">
        <v>12</v>
      </c>
      <c r="M41" s="113"/>
      <c r="N41" s="112">
        <v>6</v>
      </c>
      <c r="O41" s="88"/>
      <c r="P41" s="88"/>
      <c r="Q41" s="45"/>
      <c r="R41" s="23"/>
    </row>
    <row r="42" spans="1:18" s="5" customFormat="1" ht="24.75" customHeight="1" thickBot="1">
      <c r="A42" s="13" t="s">
        <v>26</v>
      </c>
      <c r="B42" s="14" t="s">
        <v>51</v>
      </c>
      <c r="C42" s="134"/>
      <c r="D42" s="62">
        <f>SUM(D58:D62)</f>
        <v>252</v>
      </c>
      <c r="E42" s="62">
        <f>SUM(E58:E62)</f>
        <v>84</v>
      </c>
      <c r="F42" s="66">
        <f>SUM(F58:F62)</f>
        <v>168</v>
      </c>
      <c r="G42" s="63">
        <f>SUM(G58:G62)</f>
        <v>95</v>
      </c>
      <c r="H42" s="63" t="e">
        <f>H58+H59+H60+#REF!+#REF!+#REF!+#REF!+#REF!</f>
        <v>#REF!</v>
      </c>
      <c r="I42" s="63" t="e">
        <f>I58+I59+I60+#REF!+#REF!+#REF!+#REF!+#REF!</f>
        <v>#REF!</v>
      </c>
      <c r="J42" s="62">
        <f>SUM(J43:J47)</f>
        <v>0</v>
      </c>
      <c r="K42" s="62">
        <f>SUM(K43:K46)</f>
        <v>0</v>
      </c>
      <c r="L42" s="62">
        <f>SUM(L43:L47)</f>
        <v>0</v>
      </c>
      <c r="M42" s="62">
        <f>SUM(M43:M46)</f>
        <v>0</v>
      </c>
      <c r="N42" s="62">
        <f>SUM(N58:N62)</f>
        <v>66</v>
      </c>
      <c r="O42" s="62">
        <f>SUM(O58:O62)</f>
        <v>102</v>
      </c>
      <c r="P42" s="15"/>
      <c r="Q42" s="25">
        <f>SUM(Q58:Q60)</f>
        <v>164</v>
      </c>
      <c r="R42" s="51">
        <f>SUM(R58:R60)</f>
        <v>-62</v>
      </c>
    </row>
    <row r="43" spans="1:18" s="2" customFormat="1" ht="28.5" customHeight="1" hidden="1" thickBot="1">
      <c r="A43" s="135" t="s">
        <v>10</v>
      </c>
      <c r="B43" s="57" t="s">
        <v>11</v>
      </c>
      <c r="C43" s="136"/>
      <c r="D43" s="137">
        <f aca="true" t="shared" si="8" ref="D43:D57">E43+F43</f>
        <v>0</v>
      </c>
      <c r="E43" s="138">
        <f aca="true" t="shared" si="9" ref="E43:E57">F43*0.5</f>
        <v>0</v>
      </c>
      <c r="F43" s="108">
        <f aca="true" t="shared" si="10" ref="F43:F57">SUM(J43:O43)</f>
        <v>0</v>
      </c>
      <c r="G43" s="139">
        <f>SUM(G24:G41)</f>
        <v>1517</v>
      </c>
      <c r="H43" s="139">
        <f>SUM(H44:H57)</f>
        <v>0</v>
      </c>
      <c r="I43" s="139">
        <f aca="true" t="shared" si="11" ref="I43:P43">SUM(I44:I57)</f>
        <v>0</v>
      </c>
      <c r="J43" s="139">
        <f t="shared" si="11"/>
        <v>0</v>
      </c>
      <c r="K43" s="139"/>
      <c r="L43" s="139">
        <f t="shared" si="11"/>
        <v>0</v>
      </c>
      <c r="M43" s="139">
        <f t="shared" si="11"/>
        <v>0</v>
      </c>
      <c r="N43" s="139"/>
      <c r="O43" s="139">
        <f t="shared" si="11"/>
        <v>0</v>
      </c>
      <c r="P43" s="139">
        <f t="shared" si="11"/>
        <v>0</v>
      </c>
      <c r="Q43" s="26"/>
      <c r="R43" s="27"/>
    </row>
    <row r="44" spans="1:18" ht="16.5" customHeight="1" hidden="1" thickBot="1">
      <c r="A44" s="140" t="s">
        <v>12</v>
      </c>
      <c r="B44" s="56"/>
      <c r="C44" s="141"/>
      <c r="D44" s="137">
        <f t="shared" si="8"/>
        <v>0</v>
      </c>
      <c r="E44" s="138">
        <f t="shared" si="9"/>
        <v>0</v>
      </c>
      <c r="F44" s="108">
        <f t="shared" si="10"/>
        <v>0</v>
      </c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20"/>
      <c r="R44" s="41"/>
    </row>
    <row r="45" spans="1:18" ht="16.5" customHeight="1" hidden="1" thickBot="1">
      <c r="A45" s="140" t="s">
        <v>13</v>
      </c>
      <c r="B45" s="56"/>
      <c r="C45" s="141"/>
      <c r="D45" s="137">
        <f t="shared" si="8"/>
        <v>0</v>
      </c>
      <c r="E45" s="138">
        <f t="shared" si="9"/>
        <v>0</v>
      </c>
      <c r="F45" s="108">
        <f t="shared" si="10"/>
        <v>0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20"/>
      <c r="R45" s="41"/>
    </row>
    <row r="46" spans="1:18" ht="16.5" customHeight="1" hidden="1" thickBot="1">
      <c r="A46" s="140" t="s">
        <v>14</v>
      </c>
      <c r="B46" s="56"/>
      <c r="C46" s="141"/>
      <c r="D46" s="137">
        <f t="shared" si="8"/>
        <v>0</v>
      </c>
      <c r="E46" s="138">
        <f t="shared" si="9"/>
        <v>0</v>
      </c>
      <c r="F46" s="108">
        <f t="shared" si="10"/>
        <v>0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20"/>
      <c r="R46" s="41"/>
    </row>
    <row r="47" spans="1:18" ht="16.5" customHeight="1" hidden="1" thickBot="1">
      <c r="A47" s="140" t="s">
        <v>15</v>
      </c>
      <c r="B47" s="56"/>
      <c r="C47" s="141"/>
      <c r="D47" s="137">
        <f t="shared" si="8"/>
        <v>0</v>
      </c>
      <c r="E47" s="138">
        <f t="shared" si="9"/>
        <v>0</v>
      </c>
      <c r="F47" s="108">
        <f t="shared" si="10"/>
        <v>0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20"/>
      <c r="R47" s="41"/>
    </row>
    <row r="48" spans="1:18" ht="16.5" customHeight="1" hidden="1" thickBot="1">
      <c r="A48" s="140" t="s">
        <v>16</v>
      </c>
      <c r="B48" s="56"/>
      <c r="C48" s="141"/>
      <c r="D48" s="137">
        <f t="shared" si="8"/>
        <v>0</v>
      </c>
      <c r="E48" s="138">
        <f t="shared" si="9"/>
        <v>0</v>
      </c>
      <c r="F48" s="108">
        <f t="shared" si="10"/>
        <v>0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20"/>
      <c r="R48" s="41"/>
    </row>
    <row r="49" spans="1:18" ht="16.5" customHeight="1" hidden="1" thickBot="1">
      <c r="A49" s="140" t="s">
        <v>17</v>
      </c>
      <c r="B49" s="56"/>
      <c r="C49" s="141"/>
      <c r="D49" s="137">
        <f t="shared" si="8"/>
        <v>0</v>
      </c>
      <c r="E49" s="138">
        <f t="shared" si="9"/>
        <v>0</v>
      </c>
      <c r="F49" s="108">
        <f t="shared" si="10"/>
        <v>0</v>
      </c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20"/>
      <c r="R49" s="41"/>
    </row>
    <row r="50" spans="1:18" ht="16.5" customHeight="1" hidden="1" thickBot="1">
      <c r="A50" s="140" t="s">
        <v>18</v>
      </c>
      <c r="B50" s="56"/>
      <c r="C50" s="141"/>
      <c r="D50" s="137">
        <f t="shared" si="8"/>
        <v>0</v>
      </c>
      <c r="E50" s="138">
        <f t="shared" si="9"/>
        <v>0</v>
      </c>
      <c r="F50" s="108">
        <f t="shared" si="10"/>
        <v>0</v>
      </c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20"/>
      <c r="R50" s="41"/>
    </row>
    <row r="51" spans="1:18" ht="16.5" customHeight="1" hidden="1" thickBot="1">
      <c r="A51" s="140" t="s">
        <v>19</v>
      </c>
      <c r="B51" s="56"/>
      <c r="C51" s="141"/>
      <c r="D51" s="137">
        <f t="shared" si="8"/>
        <v>0</v>
      </c>
      <c r="E51" s="138">
        <f t="shared" si="9"/>
        <v>0</v>
      </c>
      <c r="F51" s="108">
        <f t="shared" si="10"/>
        <v>0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20"/>
      <c r="R51" s="41"/>
    </row>
    <row r="52" spans="1:18" ht="16.5" customHeight="1" hidden="1" thickBot="1">
      <c r="A52" s="140" t="s">
        <v>20</v>
      </c>
      <c r="B52" s="56"/>
      <c r="C52" s="141"/>
      <c r="D52" s="137">
        <f t="shared" si="8"/>
        <v>0</v>
      </c>
      <c r="E52" s="138">
        <f t="shared" si="9"/>
        <v>0</v>
      </c>
      <c r="F52" s="108">
        <f t="shared" si="10"/>
        <v>0</v>
      </c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20"/>
      <c r="R52" s="41"/>
    </row>
    <row r="53" spans="1:18" ht="16.5" customHeight="1" hidden="1" thickBot="1">
      <c r="A53" s="140" t="s">
        <v>21</v>
      </c>
      <c r="B53" s="56"/>
      <c r="C53" s="141"/>
      <c r="D53" s="137">
        <f t="shared" si="8"/>
        <v>0</v>
      </c>
      <c r="E53" s="138">
        <f t="shared" si="9"/>
        <v>0</v>
      </c>
      <c r="F53" s="108">
        <f t="shared" si="10"/>
        <v>0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20"/>
      <c r="R53" s="41"/>
    </row>
    <row r="54" spans="1:18" ht="16.5" customHeight="1" hidden="1" thickBot="1">
      <c r="A54" s="140" t="s">
        <v>22</v>
      </c>
      <c r="B54" s="56"/>
      <c r="C54" s="141"/>
      <c r="D54" s="137">
        <f t="shared" si="8"/>
        <v>0</v>
      </c>
      <c r="E54" s="138">
        <f t="shared" si="9"/>
        <v>0</v>
      </c>
      <c r="F54" s="108">
        <f t="shared" si="10"/>
        <v>0</v>
      </c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20"/>
      <c r="R54" s="41"/>
    </row>
    <row r="55" spans="1:18" ht="16.5" customHeight="1" hidden="1" thickBot="1">
      <c r="A55" s="140" t="s">
        <v>23</v>
      </c>
      <c r="B55" s="56"/>
      <c r="C55" s="141"/>
      <c r="D55" s="137">
        <f t="shared" si="8"/>
        <v>0</v>
      </c>
      <c r="E55" s="138">
        <f t="shared" si="9"/>
        <v>0</v>
      </c>
      <c r="F55" s="108">
        <f t="shared" si="10"/>
        <v>0</v>
      </c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20"/>
      <c r="R55" s="41"/>
    </row>
    <row r="56" spans="1:18" ht="16.5" customHeight="1" hidden="1" thickBot="1">
      <c r="A56" s="140" t="s">
        <v>24</v>
      </c>
      <c r="B56" s="56"/>
      <c r="C56" s="141"/>
      <c r="D56" s="137">
        <f t="shared" si="8"/>
        <v>0</v>
      </c>
      <c r="E56" s="138">
        <f t="shared" si="9"/>
        <v>0</v>
      </c>
      <c r="F56" s="108">
        <f t="shared" si="10"/>
        <v>0</v>
      </c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20"/>
      <c r="R56" s="41"/>
    </row>
    <row r="57" spans="1:18" ht="16.5" customHeight="1" hidden="1" thickBot="1">
      <c r="A57" s="140" t="s">
        <v>25</v>
      </c>
      <c r="B57" s="56"/>
      <c r="C57" s="141"/>
      <c r="D57" s="137">
        <f t="shared" si="8"/>
        <v>0</v>
      </c>
      <c r="E57" s="138">
        <f t="shared" si="9"/>
        <v>0</v>
      </c>
      <c r="F57" s="108">
        <f t="shared" si="10"/>
        <v>0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20"/>
      <c r="R57" s="41"/>
    </row>
    <row r="58" spans="1:18" s="8" customFormat="1" ht="17.25" customHeight="1" thickBot="1">
      <c r="A58" s="142" t="s">
        <v>52</v>
      </c>
      <c r="B58" s="143" t="s">
        <v>113</v>
      </c>
      <c r="C58" s="144" t="s">
        <v>136</v>
      </c>
      <c r="D58" s="59">
        <v>51</v>
      </c>
      <c r="E58" s="59">
        <v>17</v>
      </c>
      <c r="F58" s="108">
        <v>34</v>
      </c>
      <c r="G58" s="59">
        <v>20</v>
      </c>
      <c r="H58" s="131"/>
      <c r="I58" s="131"/>
      <c r="J58" s="58"/>
      <c r="K58" s="58"/>
      <c r="L58" s="58"/>
      <c r="M58" s="58"/>
      <c r="N58" s="58"/>
      <c r="O58" s="58">
        <v>34</v>
      </c>
      <c r="P58" s="131"/>
      <c r="Q58" s="48">
        <v>34</v>
      </c>
      <c r="R58" s="24">
        <f>F58-Q58</f>
        <v>0</v>
      </c>
    </row>
    <row r="59" spans="1:18" ht="17.25" customHeight="1" thickBot="1">
      <c r="A59" s="142" t="s">
        <v>53</v>
      </c>
      <c r="B59" s="143" t="s">
        <v>114</v>
      </c>
      <c r="C59" s="144" t="s">
        <v>136</v>
      </c>
      <c r="D59" s="59">
        <v>51</v>
      </c>
      <c r="E59" s="59">
        <v>17</v>
      </c>
      <c r="F59" s="108">
        <v>34</v>
      </c>
      <c r="G59" s="59">
        <v>20</v>
      </c>
      <c r="H59" s="83"/>
      <c r="I59" s="83"/>
      <c r="J59" s="58"/>
      <c r="K59" s="58"/>
      <c r="L59" s="58"/>
      <c r="M59" s="58"/>
      <c r="N59" s="58"/>
      <c r="O59" s="58">
        <v>34</v>
      </c>
      <c r="P59" s="83"/>
      <c r="Q59" s="42">
        <v>78</v>
      </c>
      <c r="R59" s="24">
        <f>F59-Q59</f>
        <v>-44</v>
      </c>
    </row>
    <row r="60" spans="1:18" ht="18" customHeight="1" thickBot="1">
      <c r="A60" s="142" t="s">
        <v>54</v>
      </c>
      <c r="B60" s="143" t="s">
        <v>115</v>
      </c>
      <c r="C60" s="144" t="s">
        <v>136</v>
      </c>
      <c r="D60" s="59">
        <v>51</v>
      </c>
      <c r="E60" s="59">
        <v>17</v>
      </c>
      <c r="F60" s="108">
        <v>34</v>
      </c>
      <c r="G60" s="59">
        <v>17</v>
      </c>
      <c r="H60" s="83"/>
      <c r="I60" s="83"/>
      <c r="J60" s="58"/>
      <c r="K60" s="58"/>
      <c r="L60" s="58"/>
      <c r="M60" s="58"/>
      <c r="N60" s="58">
        <v>34</v>
      </c>
      <c r="O60" s="58"/>
      <c r="P60" s="83"/>
      <c r="Q60" s="42">
        <v>52</v>
      </c>
      <c r="R60" s="24">
        <f>F60-Q60</f>
        <v>-18</v>
      </c>
    </row>
    <row r="61" spans="1:18" ht="18" customHeight="1" thickBot="1">
      <c r="A61" s="142"/>
      <c r="B61" s="143" t="s">
        <v>116</v>
      </c>
      <c r="C61" s="144" t="s">
        <v>136</v>
      </c>
      <c r="D61" s="59">
        <v>48</v>
      </c>
      <c r="E61" s="59">
        <v>16</v>
      </c>
      <c r="F61" s="108">
        <v>32</v>
      </c>
      <c r="G61" s="59">
        <v>16</v>
      </c>
      <c r="H61" s="83"/>
      <c r="I61" s="83"/>
      <c r="J61" s="83"/>
      <c r="K61" s="83"/>
      <c r="L61" s="145"/>
      <c r="M61" s="145"/>
      <c r="N61" s="58">
        <v>32</v>
      </c>
      <c r="O61" s="58"/>
      <c r="P61" s="83"/>
      <c r="Q61" s="42"/>
      <c r="R61" s="24"/>
    </row>
    <row r="62" spans="1:18" ht="18" customHeight="1" thickBot="1">
      <c r="A62" s="142"/>
      <c r="B62" s="143" t="s">
        <v>117</v>
      </c>
      <c r="C62" s="144" t="s">
        <v>136</v>
      </c>
      <c r="D62" s="59">
        <v>51</v>
      </c>
      <c r="E62" s="59">
        <v>17</v>
      </c>
      <c r="F62" s="108">
        <v>34</v>
      </c>
      <c r="G62" s="59">
        <v>22</v>
      </c>
      <c r="H62" s="83"/>
      <c r="I62" s="83"/>
      <c r="J62" s="83"/>
      <c r="K62" s="83"/>
      <c r="L62" s="145"/>
      <c r="M62" s="145"/>
      <c r="N62" s="58"/>
      <c r="O62" s="58">
        <v>34</v>
      </c>
      <c r="P62" s="83"/>
      <c r="Q62" s="42"/>
      <c r="R62" s="24"/>
    </row>
    <row r="63" spans="1:18" s="2" customFormat="1" ht="15.75" customHeight="1" thickBot="1">
      <c r="A63" s="146" t="s">
        <v>27</v>
      </c>
      <c r="B63" s="147" t="s">
        <v>28</v>
      </c>
      <c r="C63" s="148"/>
      <c r="D63" s="149">
        <f>SUM(D64+D69+D72+D77)</f>
        <v>850</v>
      </c>
      <c r="E63" s="150">
        <f>SUM(E64+E69+E72+E77)</f>
        <v>296</v>
      </c>
      <c r="F63" s="151">
        <f>SUM(F64+F69+F72+F77)</f>
        <v>1916</v>
      </c>
      <c r="G63" s="152">
        <f>SUM(G64+G69+G72+G77)</f>
        <v>217</v>
      </c>
      <c r="H63" s="152" t="e">
        <f>H64+#REF!+#REF!+#REF!+#REF!+#REF!</f>
        <v>#REF!</v>
      </c>
      <c r="I63" s="152" t="e">
        <f>I64+#REF!+#REF!+#REF!+#REF!+#REF!</f>
        <v>#REF!</v>
      </c>
      <c r="J63" s="150">
        <f>SUM(J64+J69+J72+J77)</f>
        <v>204</v>
      </c>
      <c r="K63" s="150">
        <f>SUM(K64+K69+K72+K77)</f>
        <v>306</v>
      </c>
      <c r="L63" s="150">
        <f>SUM(L64+L69+L72+L77)</f>
        <v>227</v>
      </c>
      <c r="M63" s="150">
        <f>SUM(M64+M69+M72+M77)</f>
        <v>269</v>
      </c>
      <c r="N63" s="153">
        <f>SUM(N64+N69+N72+N77)</f>
        <v>194</v>
      </c>
      <c r="O63" s="150">
        <f>SUM(O64+O69+O72)</f>
        <v>320</v>
      </c>
      <c r="P63" s="152"/>
      <c r="Q63" s="26" t="e">
        <f>Q65+Q66+#REF!+#REF!+#REF!</f>
        <v>#REF!</v>
      </c>
      <c r="R63" s="27">
        <v>581</v>
      </c>
    </row>
    <row r="64" spans="1:18" s="3" customFormat="1" ht="34.5" customHeight="1" thickBot="1">
      <c r="A64" s="16" t="s">
        <v>29</v>
      </c>
      <c r="B64" s="55" t="s">
        <v>118</v>
      </c>
      <c r="C64" s="154" t="s">
        <v>137</v>
      </c>
      <c r="D64" s="60">
        <f>SUM(D65:D68)</f>
        <v>401</v>
      </c>
      <c r="E64" s="60">
        <f>SUM(E65:E68)</f>
        <v>133</v>
      </c>
      <c r="F64" s="60">
        <f>SUM(F65:F68)</f>
        <v>1238</v>
      </c>
      <c r="G64" s="60">
        <f>SUM(G65:G66)</f>
        <v>130</v>
      </c>
      <c r="H64" s="131"/>
      <c r="I64" s="131"/>
      <c r="J64" s="60">
        <f>SUM(J65:J68)</f>
        <v>204</v>
      </c>
      <c r="K64" s="60">
        <f>SUM(K65:K68)</f>
        <v>306</v>
      </c>
      <c r="L64" s="60">
        <f>SUM(L65:L68)</f>
        <v>227</v>
      </c>
      <c r="M64" s="60">
        <f>SUM(M65:M67)</f>
        <v>213</v>
      </c>
      <c r="N64" s="131"/>
      <c r="O64" s="131"/>
      <c r="P64" s="155"/>
      <c r="Q64" s="28"/>
      <c r="R64" s="29"/>
    </row>
    <row r="65" spans="1:18" s="4" customFormat="1" ht="21.75" customHeight="1" thickBot="1">
      <c r="A65" s="16" t="s">
        <v>30</v>
      </c>
      <c r="B65" s="17" t="s">
        <v>119</v>
      </c>
      <c r="C65" s="144" t="s">
        <v>136</v>
      </c>
      <c r="D65" s="58">
        <v>104</v>
      </c>
      <c r="E65" s="58">
        <v>34</v>
      </c>
      <c r="F65" s="59">
        <v>68</v>
      </c>
      <c r="G65" s="59">
        <v>30</v>
      </c>
      <c r="H65" s="131"/>
      <c r="I65" s="131"/>
      <c r="J65" s="58">
        <v>68</v>
      </c>
      <c r="K65" s="58"/>
      <c r="L65" s="58"/>
      <c r="M65" s="58"/>
      <c r="N65" s="131"/>
      <c r="O65" s="131"/>
      <c r="P65" s="156"/>
      <c r="Q65" s="47">
        <v>52</v>
      </c>
      <c r="R65" s="47">
        <f>F65-Q65</f>
        <v>16</v>
      </c>
    </row>
    <row r="66" spans="1:18" s="4" customFormat="1" ht="33" customHeight="1" thickBot="1">
      <c r="A66" s="16" t="s">
        <v>31</v>
      </c>
      <c r="B66" s="17" t="s">
        <v>120</v>
      </c>
      <c r="C66" s="144" t="s">
        <v>137</v>
      </c>
      <c r="D66" s="58">
        <v>297</v>
      </c>
      <c r="E66" s="58">
        <v>99</v>
      </c>
      <c r="F66" s="59">
        <v>198</v>
      </c>
      <c r="G66" s="59">
        <v>100</v>
      </c>
      <c r="H66" s="131"/>
      <c r="I66" s="131"/>
      <c r="J66" s="58"/>
      <c r="K66" s="58">
        <v>46</v>
      </c>
      <c r="L66" s="58">
        <v>85</v>
      </c>
      <c r="M66" s="58">
        <v>67</v>
      </c>
      <c r="N66" s="131"/>
      <c r="O66" s="131"/>
      <c r="P66" s="156"/>
      <c r="Q66" s="47">
        <v>62</v>
      </c>
      <c r="R66" s="47">
        <f>F66-Q66</f>
        <v>136</v>
      </c>
    </row>
    <row r="67" spans="1:18" s="4" customFormat="1" ht="22.5" customHeight="1" thickBot="1">
      <c r="A67" s="16" t="s">
        <v>32</v>
      </c>
      <c r="B67" s="56" t="s">
        <v>58</v>
      </c>
      <c r="C67" s="144" t="s">
        <v>136</v>
      </c>
      <c r="D67" s="157"/>
      <c r="E67" s="131"/>
      <c r="F67" s="59">
        <v>684</v>
      </c>
      <c r="G67" s="131"/>
      <c r="H67" s="131"/>
      <c r="I67" s="131"/>
      <c r="J67" s="58">
        <v>136</v>
      </c>
      <c r="K67" s="58">
        <v>260</v>
      </c>
      <c r="L67" s="58">
        <v>142</v>
      </c>
      <c r="M67" s="58">
        <v>146</v>
      </c>
      <c r="N67" s="131"/>
      <c r="O67" s="131"/>
      <c r="P67" s="156"/>
      <c r="Q67" s="43"/>
      <c r="R67" s="43"/>
    </row>
    <row r="68" spans="1:18" s="4" customFormat="1" ht="22.5" customHeight="1" thickBot="1">
      <c r="A68" s="16" t="s">
        <v>33</v>
      </c>
      <c r="B68" s="56" t="s">
        <v>59</v>
      </c>
      <c r="C68" s="144" t="s">
        <v>136</v>
      </c>
      <c r="D68" s="157"/>
      <c r="E68" s="131"/>
      <c r="F68" s="158">
        <v>288</v>
      </c>
      <c r="G68" s="131"/>
      <c r="H68" s="131"/>
      <c r="I68" s="131"/>
      <c r="J68" s="131"/>
      <c r="K68" s="131"/>
      <c r="L68" s="131"/>
      <c r="M68" s="131">
        <v>288</v>
      </c>
      <c r="N68" s="131"/>
      <c r="O68" s="131"/>
      <c r="P68" s="156"/>
      <c r="Q68" s="43"/>
      <c r="R68" s="43"/>
    </row>
    <row r="69" spans="1:18" s="4" customFormat="1" ht="32.25" customHeight="1" thickBot="1">
      <c r="A69" s="16" t="s">
        <v>121</v>
      </c>
      <c r="B69" s="57" t="s">
        <v>122</v>
      </c>
      <c r="C69" s="144" t="s">
        <v>137</v>
      </c>
      <c r="D69" s="61">
        <v>249</v>
      </c>
      <c r="E69" s="61">
        <v>83</v>
      </c>
      <c r="F69" s="61">
        <f>SUM(F70:F71)</f>
        <v>260</v>
      </c>
      <c r="G69" s="60">
        <f>SUM(G70:G71)</f>
        <v>56</v>
      </c>
      <c r="H69" s="131"/>
      <c r="I69" s="131"/>
      <c r="J69" s="60">
        <v>0</v>
      </c>
      <c r="K69" s="60">
        <v>0</v>
      </c>
      <c r="L69" s="60"/>
      <c r="M69" s="60">
        <f>SUM(M70:M71)</f>
        <v>56</v>
      </c>
      <c r="N69" s="60">
        <f>SUM(N70:N71)</f>
        <v>93</v>
      </c>
      <c r="O69" s="60">
        <f>SUM(O70:O71)</f>
        <v>111</v>
      </c>
      <c r="P69" s="156"/>
      <c r="Q69" s="43"/>
      <c r="R69" s="43"/>
    </row>
    <row r="70" spans="1:18" s="4" customFormat="1" ht="31.5" customHeight="1" thickBot="1">
      <c r="A70" s="16" t="s">
        <v>123</v>
      </c>
      <c r="B70" s="56" t="s">
        <v>124</v>
      </c>
      <c r="C70" s="144" t="s">
        <v>137</v>
      </c>
      <c r="D70" s="58">
        <v>249</v>
      </c>
      <c r="E70" s="58">
        <v>83</v>
      </c>
      <c r="F70" s="58">
        <v>126</v>
      </c>
      <c r="G70" s="58">
        <v>56</v>
      </c>
      <c r="H70" s="131"/>
      <c r="I70" s="131"/>
      <c r="J70" s="131"/>
      <c r="K70" s="131"/>
      <c r="L70" s="131"/>
      <c r="M70" s="58">
        <v>56</v>
      </c>
      <c r="N70" s="58">
        <v>34</v>
      </c>
      <c r="O70" s="58">
        <v>36</v>
      </c>
      <c r="P70" s="156"/>
      <c r="Q70" s="43"/>
      <c r="R70" s="43"/>
    </row>
    <row r="71" spans="1:18" s="4" customFormat="1" ht="30.75" customHeight="1" thickBot="1">
      <c r="A71" s="16" t="s">
        <v>125</v>
      </c>
      <c r="B71" s="56" t="s">
        <v>126</v>
      </c>
      <c r="C71" s="144" t="s">
        <v>136</v>
      </c>
      <c r="D71" s="157"/>
      <c r="E71" s="131"/>
      <c r="F71" s="158">
        <v>134</v>
      </c>
      <c r="G71" s="131"/>
      <c r="H71" s="131"/>
      <c r="I71" s="131"/>
      <c r="J71" s="131"/>
      <c r="K71" s="131"/>
      <c r="L71" s="131"/>
      <c r="M71" s="131"/>
      <c r="N71" s="58">
        <v>59</v>
      </c>
      <c r="O71" s="58">
        <v>75</v>
      </c>
      <c r="P71" s="156"/>
      <c r="Q71" s="43"/>
      <c r="R71" s="43"/>
    </row>
    <row r="72" spans="1:18" s="4" customFormat="1" ht="33.75" customHeight="1" thickBot="1">
      <c r="A72" s="16" t="s">
        <v>127</v>
      </c>
      <c r="B72" s="57" t="s">
        <v>128</v>
      </c>
      <c r="C72" s="144" t="s">
        <v>137</v>
      </c>
      <c r="D72" s="60">
        <f>SUM(D73:D74)</f>
        <v>120</v>
      </c>
      <c r="E72" s="60">
        <f>SUM(E73:E74)</f>
        <v>40</v>
      </c>
      <c r="F72" s="60">
        <f>SUM(F73:F76)</f>
        <v>378</v>
      </c>
      <c r="G72" s="60">
        <f>SUM(G73:G74)</f>
        <v>31</v>
      </c>
      <c r="H72" s="131"/>
      <c r="I72" s="131"/>
      <c r="J72" s="60">
        <v>0</v>
      </c>
      <c r="K72" s="60">
        <f>SUM(K73:K74)</f>
        <v>0</v>
      </c>
      <c r="L72" s="60">
        <f>SUM(L73:L74)</f>
        <v>0</v>
      </c>
      <c r="M72" s="60">
        <f>SUM(M75:M76)</f>
        <v>0</v>
      </c>
      <c r="N72" s="60">
        <f>SUM(N73:N76)</f>
        <v>101</v>
      </c>
      <c r="O72" s="60">
        <f>SUM(O74+O75+O77)</f>
        <v>209</v>
      </c>
      <c r="P72" s="156"/>
      <c r="Q72" s="43"/>
      <c r="R72" s="43"/>
    </row>
    <row r="73" spans="1:18" s="4" customFormat="1" ht="33.75" customHeight="1" thickBot="1">
      <c r="A73" s="16" t="s">
        <v>129</v>
      </c>
      <c r="B73" s="56" t="s">
        <v>130</v>
      </c>
      <c r="C73" s="144" t="s">
        <v>136</v>
      </c>
      <c r="D73" s="58">
        <v>72</v>
      </c>
      <c r="E73" s="58">
        <v>24</v>
      </c>
      <c r="F73" s="58">
        <v>48</v>
      </c>
      <c r="G73" s="58">
        <v>19</v>
      </c>
      <c r="H73" s="131"/>
      <c r="I73" s="131"/>
      <c r="J73" s="64"/>
      <c r="K73" s="58"/>
      <c r="L73" s="58"/>
      <c r="M73" s="58"/>
      <c r="N73" s="65">
        <v>48</v>
      </c>
      <c r="O73" s="58"/>
      <c r="P73" s="156"/>
      <c r="Q73" s="43"/>
      <c r="R73" s="43"/>
    </row>
    <row r="74" spans="1:18" s="4" customFormat="1" ht="33.75" customHeight="1" thickBot="1">
      <c r="A74" s="16" t="s">
        <v>131</v>
      </c>
      <c r="B74" s="56" t="s">
        <v>132</v>
      </c>
      <c r="C74" s="144"/>
      <c r="D74" s="58">
        <v>48</v>
      </c>
      <c r="E74" s="58">
        <v>16</v>
      </c>
      <c r="F74" s="58">
        <v>32</v>
      </c>
      <c r="G74" s="58">
        <v>12</v>
      </c>
      <c r="H74" s="131"/>
      <c r="I74" s="131"/>
      <c r="J74" s="64"/>
      <c r="K74" s="58"/>
      <c r="L74" s="58"/>
      <c r="M74" s="58"/>
      <c r="N74" s="65"/>
      <c r="O74" s="58">
        <v>32</v>
      </c>
      <c r="P74" s="156"/>
      <c r="Q74" s="43"/>
      <c r="R74" s="43"/>
    </row>
    <row r="75" spans="1:18" s="11" customFormat="1" ht="16.5" thickBot="1">
      <c r="A75" s="16" t="s">
        <v>133</v>
      </c>
      <c r="B75" s="56" t="s">
        <v>58</v>
      </c>
      <c r="C75" s="144" t="s">
        <v>136</v>
      </c>
      <c r="D75" s="157"/>
      <c r="E75" s="131"/>
      <c r="F75" s="158">
        <v>190</v>
      </c>
      <c r="G75" s="131"/>
      <c r="H75" s="131"/>
      <c r="I75" s="131"/>
      <c r="J75" s="64"/>
      <c r="K75" s="58"/>
      <c r="L75" s="58"/>
      <c r="M75" s="58"/>
      <c r="N75" s="65">
        <v>53</v>
      </c>
      <c r="O75" s="58">
        <v>137</v>
      </c>
      <c r="P75" s="131"/>
      <c r="Q75" s="30"/>
      <c r="R75" s="31"/>
    </row>
    <row r="76" spans="1:18" ht="16.5" thickBot="1">
      <c r="A76" s="16" t="s">
        <v>134</v>
      </c>
      <c r="B76" s="56" t="s">
        <v>59</v>
      </c>
      <c r="C76" s="144" t="s">
        <v>136</v>
      </c>
      <c r="D76" s="157"/>
      <c r="E76" s="131"/>
      <c r="F76" s="158">
        <v>108</v>
      </c>
      <c r="G76" s="131"/>
      <c r="H76" s="131"/>
      <c r="I76" s="131"/>
      <c r="J76" s="64"/>
      <c r="K76" s="58"/>
      <c r="L76" s="58"/>
      <c r="M76" s="58"/>
      <c r="N76" s="58"/>
      <c r="O76" s="58">
        <v>108</v>
      </c>
      <c r="P76" s="131"/>
      <c r="Q76" s="20">
        <f>F75+F76</f>
        <v>298</v>
      </c>
      <c r="R76" s="41"/>
    </row>
    <row r="77" spans="1:18" s="10" customFormat="1" ht="16.5" thickBot="1">
      <c r="A77" s="159" t="s">
        <v>55</v>
      </c>
      <c r="B77" s="160" t="s">
        <v>37</v>
      </c>
      <c r="C77" s="161" t="s">
        <v>69</v>
      </c>
      <c r="D77" s="162">
        <f>E77+F77</f>
        <v>80</v>
      </c>
      <c r="E77" s="145">
        <v>40</v>
      </c>
      <c r="F77" s="85">
        <v>40</v>
      </c>
      <c r="G77" s="145"/>
      <c r="H77" s="145"/>
      <c r="I77" s="145"/>
      <c r="J77" s="145"/>
      <c r="K77" s="145"/>
      <c r="L77" s="145"/>
      <c r="M77" s="145"/>
      <c r="N77" s="145"/>
      <c r="O77" s="145">
        <v>40</v>
      </c>
      <c r="P77" s="163"/>
      <c r="Q77" s="32"/>
      <c r="R77" s="33"/>
    </row>
    <row r="78" spans="1:18" s="10" customFormat="1" ht="16.5" thickBot="1">
      <c r="A78" s="146"/>
      <c r="B78" s="147"/>
      <c r="C78" s="148"/>
      <c r="D78" s="151"/>
      <c r="E78" s="152"/>
      <c r="F78" s="152"/>
      <c r="G78" s="150">
        <f>SUM(G19+G63)</f>
        <v>1380</v>
      </c>
      <c r="H78" s="152"/>
      <c r="I78" s="152"/>
      <c r="J78" s="150">
        <f aca="true" t="shared" si="12" ref="J78:O78">SUM(J19+J42+J63+J77)</f>
        <v>612</v>
      </c>
      <c r="K78" s="150">
        <f t="shared" si="12"/>
        <v>828</v>
      </c>
      <c r="L78" s="150">
        <f t="shared" si="12"/>
        <v>576</v>
      </c>
      <c r="M78" s="150">
        <f t="shared" si="12"/>
        <v>540</v>
      </c>
      <c r="N78" s="150">
        <f t="shared" si="12"/>
        <v>612</v>
      </c>
      <c r="O78" s="150">
        <f t="shared" si="12"/>
        <v>612</v>
      </c>
      <c r="P78" s="163"/>
      <c r="Q78" s="32"/>
      <c r="R78" s="33"/>
    </row>
    <row r="79" spans="1:18" s="9" customFormat="1" ht="16.5" thickBot="1">
      <c r="A79" s="164"/>
      <c r="B79" s="165" t="s">
        <v>56</v>
      </c>
      <c r="C79" s="166"/>
      <c r="D79" s="167"/>
      <c r="E79" s="168"/>
      <c r="F79" s="169">
        <f>SUM(F63+F42+F19)</f>
        <v>4136</v>
      </c>
      <c r="G79" s="170"/>
      <c r="H79" s="170"/>
      <c r="I79" s="170"/>
      <c r="J79" s="171"/>
      <c r="K79" s="171"/>
      <c r="L79" s="171"/>
      <c r="M79" s="171"/>
      <c r="N79" s="171"/>
      <c r="O79" s="171"/>
      <c r="P79" s="168"/>
      <c r="Q79" s="34"/>
      <c r="R79" s="35"/>
    </row>
    <row r="80" spans="1:18" ht="35.25" customHeight="1" thickBot="1">
      <c r="A80" s="213" t="s">
        <v>138</v>
      </c>
      <c r="B80" s="214"/>
      <c r="C80" s="214"/>
      <c r="D80" s="214"/>
      <c r="E80" s="215"/>
      <c r="F80" s="178" t="s">
        <v>5</v>
      </c>
      <c r="G80" s="186" t="s">
        <v>57</v>
      </c>
      <c r="H80" s="186"/>
      <c r="I80" s="186"/>
      <c r="J80" s="77">
        <v>11</v>
      </c>
      <c r="K80" s="75">
        <v>11</v>
      </c>
      <c r="L80" s="75">
        <v>10</v>
      </c>
      <c r="M80" s="75">
        <v>10</v>
      </c>
      <c r="N80" s="75">
        <v>14</v>
      </c>
      <c r="O80" s="75">
        <v>9</v>
      </c>
      <c r="P80" s="75"/>
      <c r="Q80" s="20">
        <f aca="true" t="shared" si="13" ref="Q80:Q85">SUM(J80:O80)</f>
        <v>65</v>
      </c>
      <c r="R80" s="41"/>
    </row>
    <row r="81" spans="1:18" ht="37.5" customHeight="1" thickBot="1">
      <c r="A81" s="216"/>
      <c r="B81" s="217"/>
      <c r="C81" s="217"/>
      <c r="D81" s="217"/>
      <c r="E81" s="218"/>
      <c r="F81" s="179"/>
      <c r="G81" s="186" t="s">
        <v>58</v>
      </c>
      <c r="H81" s="186"/>
      <c r="I81" s="186"/>
      <c r="J81" s="84">
        <v>136</v>
      </c>
      <c r="K81" s="83">
        <v>260</v>
      </c>
      <c r="L81" s="83">
        <v>142</v>
      </c>
      <c r="M81" s="83">
        <v>146</v>
      </c>
      <c r="N81" s="83">
        <v>112</v>
      </c>
      <c r="O81" s="83">
        <v>212</v>
      </c>
      <c r="P81" s="83"/>
      <c r="Q81" s="20">
        <f t="shared" si="13"/>
        <v>1008</v>
      </c>
      <c r="R81" s="41">
        <f>Q81+O82</f>
        <v>1116</v>
      </c>
    </row>
    <row r="82" spans="1:18" ht="48" customHeight="1" thickBot="1">
      <c r="A82" s="216"/>
      <c r="B82" s="217"/>
      <c r="C82" s="217"/>
      <c r="D82" s="217"/>
      <c r="E82" s="218"/>
      <c r="F82" s="179"/>
      <c r="G82" s="186" t="s">
        <v>59</v>
      </c>
      <c r="H82" s="186"/>
      <c r="I82" s="186"/>
      <c r="J82" s="84">
        <v>0</v>
      </c>
      <c r="K82" s="83">
        <v>0</v>
      </c>
      <c r="L82" s="83">
        <v>0</v>
      </c>
      <c r="M82" s="83">
        <v>288</v>
      </c>
      <c r="N82" s="83">
        <v>0</v>
      </c>
      <c r="O82" s="83">
        <v>108</v>
      </c>
      <c r="P82" s="83"/>
      <c r="Q82" s="20">
        <f t="shared" si="13"/>
        <v>396</v>
      </c>
      <c r="R82" s="41">
        <f>Q82+Q81+Q80</f>
        <v>1469</v>
      </c>
    </row>
    <row r="83" spans="1:18" ht="16.5" customHeight="1" thickBot="1">
      <c r="A83" s="216"/>
      <c r="B83" s="217"/>
      <c r="C83" s="217"/>
      <c r="D83" s="217"/>
      <c r="E83" s="218"/>
      <c r="F83" s="179"/>
      <c r="G83" s="186" t="s">
        <v>65</v>
      </c>
      <c r="H83" s="186"/>
      <c r="I83" s="186"/>
      <c r="J83" s="84">
        <v>0</v>
      </c>
      <c r="K83" s="83">
        <v>0</v>
      </c>
      <c r="L83" s="83">
        <v>0</v>
      </c>
      <c r="M83" s="83">
        <v>2</v>
      </c>
      <c r="N83" s="83">
        <v>5</v>
      </c>
      <c r="O83" s="83">
        <v>3</v>
      </c>
      <c r="P83" s="83"/>
      <c r="Q83" s="53">
        <f t="shared" si="13"/>
        <v>10</v>
      </c>
      <c r="R83" s="41"/>
    </row>
    <row r="84" spans="1:18" ht="15" customHeight="1" thickBot="1">
      <c r="A84" s="216"/>
      <c r="B84" s="217"/>
      <c r="C84" s="217"/>
      <c r="D84" s="217"/>
      <c r="E84" s="218"/>
      <c r="F84" s="179"/>
      <c r="G84" s="186" t="s">
        <v>66</v>
      </c>
      <c r="H84" s="186"/>
      <c r="I84" s="186"/>
      <c r="J84" s="84">
        <v>3</v>
      </c>
      <c r="K84" s="83">
        <v>2</v>
      </c>
      <c r="L84" s="83">
        <v>2</v>
      </c>
      <c r="M84" s="83">
        <v>2</v>
      </c>
      <c r="N84" s="83">
        <v>6</v>
      </c>
      <c r="O84" s="83">
        <v>8</v>
      </c>
      <c r="P84" s="83"/>
      <c r="Q84" s="54">
        <f t="shared" si="13"/>
        <v>23</v>
      </c>
      <c r="R84" s="41"/>
    </row>
    <row r="85" spans="1:18" ht="16.5" customHeight="1" thickBot="1">
      <c r="A85" s="219"/>
      <c r="B85" s="220"/>
      <c r="C85" s="220"/>
      <c r="D85" s="220"/>
      <c r="E85" s="221"/>
      <c r="F85" s="180"/>
      <c r="G85" s="186" t="s">
        <v>67</v>
      </c>
      <c r="H85" s="186"/>
      <c r="I85" s="186"/>
      <c r="J85" s="84">
        <v>2</v>
      </c>
      <c r="K85" s="83">
        <v>2</v>
      </c>
      <c r="L85" s="83">
        <v>2</v>
      </c>
      <c r="M85" s="83">
        <v>1</v>
      </c>
      <c r="N85" s="83">
        <v>0</v>
      </c>
      <c r="O85" s="83">
        <v>0</v>
      </c>
      <c r="P85" s="83"/>
      <c r="Q85" s="20">
        <f t="shared" si="13"/>
        <v>7</v>
      </c>
      <c r="R85" s="41"/>
    </row>
    <row r="86" spans="6:15" ht="17.25" customHeight="1">
      <c r="F86" s="52"/>
      <c r="J86" s="49"/>
      <c r="K86" s="49"/>
      <c r="L86" s="49"/>
      <c r="M86" s="49"/>
      <c r="N86" s="49"/>
      <c r="O86" s="49"/>
    </row>
    <row r="87" spans="6:15" ht="16.5" customHeight="1">
      <c r="F87" s="8"/>
      <c r="J87" s="50"/>
      <c r="K87" s="50"/>
      <c r="L87" s="50"/>
      <c r="M87" s="50"/>
      <c r="N87" s="50"/>
      <c r="O87" s="50"/>
    </row>
    <row r="88" spans="2:12" ht="18.75">
      <c r="B88" s="44"/>
      <c r="C88" s="39"/>
      <c r="D88" s="39"/>
      <c r="E88" s="39"/>
      <c r="F88" s="40"/>
      <c r="G88" s="207"/>
      <c r="H88" s="207"/>
      <c r="I88" s="207"/>
      <c r="J88" s="207"/>
      <c r="K88" s="207"/>
      <c r="L88" s="207"/>
    </row>
    <row r="89" spans="2:12" ht="18.75">
      <c r="B89" s="44"/>
      <c r="C89" s="39"/>
      <c r="D89" s="39"/>
      <c r="E89" s="39"/>
      <c r="F89" s="40"/>
      <c r="G89" s="39"/>
      <c r="H89" s="39"/>
      <c r="I89" s="39"/>
      <c r="J89" s="39"/>
      <c r="K89" s="39"/>
      <c r="L89" s="39"/>
    </row>
    <row r="90" spans="2:12" ht="18.75">
      <c r="B90" s="44"/>
      <c r="C90" s="39"/>
      <c r="D90" s="39"/>
      <c r="E90" s="39"/>
      <c r="F90" s="40"/>
      <c r="G90" s="39"/>
      <c r="H90" s="39"/>
      <c r="I90" s="39"/>
      <c r="J90" s="39"/>
      <c r="K90" s="39"/>
      <c r="L90" s="39"/>
    </row>
    <row r="91" spans="2:12" ht="18.75">
      <c r="B91" s="44"/>
      <c r="C91" s="39"/>
      <c r="D91" s="39"/>
      <c r="E91" s="39"/>
      <c r="F91" s="40"/>
      <c r="G91" s="207"/>
      <c r="H91" s="207"/>
      <c r="I91" s="207"/>
      <c r="J91" s="207"/>
      <c r="K91" s="207"/>
      <c r="L91" s="207"/>
    </row>
    <row r="92" ht="12.75">
      <c r="F92" s="8"/>
    </row>
  </sheetData>
  <sheetProtection/>
  <mergeCells count="27">
    <mergeCell ref="C10:O10"/>
    <mergeCell ref="G91:L91"/>
    <mergeCell ref="A80:E85"/>
    <mergeCell ref="F80:F85"/>
    <mergeCell ref="G80:I80"/>
    <mergeCell ref="G81:I81"/>
    <mergeCell ref="G82:I82"/>
    <mergeCell ref="G83:I83"/>
    <mergeCell ref="G84:I84"/>
    <mergeCell ref="N14:P14"/>
    <mergeCell ref="A7:C7"/>
    <mergeCell ref="A10:B10"/>
    <mergeCell ref="A11:A17"/>
    <mergeCell ref="B11:B17"/>
    <mergeCell ref="D11:G13"/>
    <mergeCell ref="G88:L88"/>
    <mergeCell ref="J12:P13"/>
    <mergeCell ref="D14:D17"/>
    <mergeCell ref="G15:G17"/>
    <mergeCell ref="L14:M14"/>
    <mergeCell ref="F15:F17"/>
    <mergeCell ref="E14:E17"/>
    <mergeCell ref="C12:C17"/>
    <mergeCell ref="G85:I85"/>
    <mergeCell ref="J14:K14"/>
    <mergeCell ref="H14:I14"/>
    <mergeCell ref="F14:G14"/>
  </mergeCells>
  <printOptions/>
  <pageMargins left="0.4724409448818898" right="0.2755905511811024" top="0.31496062992125984" bottom="0.35433070866141736" header="0.31496062992125984" footer="0.31496062992125984"/>
  <pageSetup horizontalDpi="600" verticalDpi="600" orientation="landscape" paperSize="9" scale="83" r:id="rId3"/>
  <rowBreaks count="1" manualBreakCount="1">
    <brk id="85" max="17" man="1"/>
  </rowBreaks>
  <colBreaks count="2" manualBreakCount="2">
    <brk id="15" min="4" max="80" man="1"/>
    <brk id="16" min="4" max="8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M25"/>
  <sheetViews>
    <sheetView tabSelected="1" zoomScalePageLayoutView="0" workbookViewId="0" topLeftCell="A1">
      <selection activeCell="A3" sqref="A3:N26"/>
    </sheetView>
  </sheetViews>
  <sheetFormatPr defaultColWidth="9.140625" defaultRowHeight="15"/>
  <sheetData>
    <row r="3" spans="2:13" ht="15.75">
      <c r="B3" s="223" t="s">
        <v>139</v>
      </c>
      <c r="C3" s="223"/>
      <c r="D3" s="223"/>
      <c r="E3" s="173"/>
      <c r="F3" s="54"/>
      <c r="G3" s="54"/>
      <c r="H3" s="54"/>
      <c r="I3" s="54"/>
      <c r="J3" s="54" t="s">
        <v>140</v>
      </c>
      <c r="K3" s="54"/>
      <c r="L3" s="54"/>
      <c r="M3" s="54"/>
    </row>
    <row r="4" spans="2:13" ht="15.75">
      <c r="B4" s="54" t="s">
        <v>141</v>
      </c>
      <c r="C4" s="54"/>
      <c r="D4" s="54"/>
      <c r="E4" s="54"/>
      <c r="F4" s="54"/>
      <c r="G4" s="54"/>
      <c r="H4" s="54"/>
      <c r="I4" s="54"/>
      <c r="J4" s="54" t="s">
        <v>142</v>
      </c>
      <c r="K4" s="54"/>
      <c r="L4" s="54"/>
      <c r="M4" s="54"/>
    </row>
    <row r="5" spans="2:13" ht="15.75">
      <c r="B5" s="54" t="s">
        <v>143</v>
      </c>
      <c r="C5" s="54"/>
      <c r="D5" s="54"/>
      <c r="E5" s="54"/>
      <c r="F5" s="54"/>
      <c r="G5" s="54"/>
      <c r="H5" s="54"/>
      <c r="I5" s="54"/>
      <c r="J5" s="54" t="s">
        <v>144</v>
      </c>
      <c r="K5" s="54"/>
      <c r="L5" s="54"/>
      <c r="M5" s="54"/>
    </row>
    <row r="6" spans="2:13" ht="15.75">
      <c r="B6" s="54" t="s">
        <v>145</v>
      </c>
      <c r="C6" s="54"/>
      <c r="D6" s="54"/>
      <c r="E6" s="54"/>
      <c r="F6" s="54"/>
      <c r="G6" s="54"/>
      <c r="H6" s="54"/>
      <c r="I6" s="54"/>
      <c r="J6" s="54" t="s">
        <v>146</v>
      </c>
      <c r="K6" s="54"/>
      <c r="L6" s="54"/>
      <c r="M6" s="54"/>
    </row>
    <row r="7" spans="2:13" ht="15.75">
      <c r="B7" s="54" t="s">
        <v>147</v>
      </c>
      <c r="C7" s="54"/>
      <c r="D7" s="54"/>
      <c r="E7" s="54"/>
      <c r="F7" s="54"/>
      <c r="G7" s="54"/>
      <c r="H7" s="54"/>
      <c r="I7" s="54"/>
      <c r="J7" s="54" t="s">
        <v>148</v>
      </c>
      <c r="K7" s="54"/>
      <c r="L7" s="54"/>
      <c r="M7" s="54"/>
    </row>
    <row r="10" spans="7:8" ht="15.75">
      <c r="G10" s="177" t="s">
        <v>149</v>
      </c>
      <c r="H10" s="177"/>
    </row>
    <row r="11" spans="6:8" ht="15">
      <c r="F11" s="175"/>
      <c r="G11" s="175"/>
      <c r="H11" s="176"/>
    </row>
    <row r="12" spans="2:13" ht="15">
      <c r="B12" s="224" t="s">
        <v>150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</row>
    <row r="13" spans="2:13" ht="15">
      <c r="B13" s="224" t="s">
        <v>151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</row>
    <row r="14" spans="2:13" ht="15">
      <c r="B14" s="224" t="s">
        <v>152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</row>
    <row r="15" spans="2:13" ht="15">
      <c r="B15" s="225" t="s">
        <v>153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</row>
    <row r="16" spans="2:13" ht="15">
      <c r="B16" s="224" t="s">
        <v>161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</row>
    <row r="17" spans="2:13" ht="15"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</row>
    <row r="18" spans="2:13" ht="15">
      <c r="B18" s="172" t="s">
        <v>154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</row>
    <row r="19" spans="2:13" ht="15"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</row>
    <row r="20" spans="2:13" ht="15">
      <c r="B20" s="174" t="s">
        <v>155</v>
      </c>
      <c r="C20" s="174"/>
      <c r="D20" s="174"/>
      <c r="E20" s="174"/>
      <c r="F20" s="172"/>
      <c r="G20" s="172"/>
      <c r="H20" s="172"/>
      <c r="I20" s="172"/>
      <c r="J20" s="172"/>
      <c r="K20" s="172"/>
      <c r="L20" s="172"/>
      <c r="M20" s="172"/>
    </row>
    <row r="21" spans="2:13" ht="15">
      <c r="B21" s="174" t="s">
        <v>159</v>
      </c>
      <c r="C21" s="174"/>
      <c r="D21" s="174"/>
      <c r="E21" s="172"/>
      <c r="F21" s="172"/>
      <c r="G21" s="172"/>
      <c r="H21" s="172"/>
      <c r="I21" s="172"/>
      <c r="J21" s="172"/>
      <c r="K21" s="172"/>
      <c r="L21" s="172"/>
      <c r="M21" s="172"/>
    </row>
    <row r="22" spans="2:13" ht="15">
      <c r="B22" s="174" t="s">
        <v>160</v>
      </c>
      <c r="C22" s="174"/>
      <c r="D22" s="174"/>
      <c r="E22" s="174"/>
      <c r="F22" s="172"/>
      <c r="G22" s="172"/>
      <c r="H22" s="172"/>
      <c r="I22" s="172"/>
      <c r="J22" s="172"/>
      <c r="K22" s="172"/>
      <c r="L22" s="172"/>
      <c r="M22" s="172"/>
    </row>
    <row r="23" spans="2:13" ht="15">
      <c r="B23" s="172" t="s">
        <v>158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</row>
    <row r="24" spans="2:13" ht="15">
      <c r="B24" s="172" t="s">
        <v>156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</row>
    <row r="25" spans="2:13" ht="15">
      <c r="B25" s="172" t="s">
        <v>157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</row>
  </sheetData>
  <sheetProtection/>
  <mergeCells count="6">
    <mergeCell ref="B3:D3"/>
    <mergeCell ref="B12:M12"/>
    <mergeCell ref="B13:M13"/>
    <mergeCell ref="B14:M14"/>
    <mergeCell ref="B15:M15"/>
    <mergeCell ref="B16:M1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2020-08-26T10:36:31Z</cp:lastPrinted>
  <dcterms:created xsi:type="dcterms:W3CDTF">2010-12-02T15:47:34Z</dcterms:created>
  <dcterms:modified xsi:type="dcterms:W3CDTF">2020-08-26T10:38:31Z</dcterms:modified>
  <cp:category/>
  <cp:version/>
  <cp:contentType/>
  <cp:contentStatus/>
</cp:coreProperties>
</file>