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19" sheetId="1" r:id="rId1"/>
    <sheet name="график" sheetId="2" r:id="rId2"/>
    <sheet name="титульный лист" sheetId="3" r:id="rId3"/>
  </sheets>
  <definedNames>
    <definedName name="_xlnm.Print_Area" localSheetId="0">'2019'!$A$5:$R$83</definedName>
  </definedNames>
  <calcPr fullCalcOnLoad="1" refMode="R1C1"/>
</workbook>
</file>

<file path=xl/comments1.xml><?xml version="1.0" encoding="utf-8"?>
<comments xmlns="http://schemas.openxmlformats.org/spreadsheetml/2006/main">
  <authors>
    <author>ЁлкинАИ</author>
  </authors>
  <commentList>
    <comment ref="B20" authorId="0">
      <text>
        <r>
          <rPr>
            <b/>
            <sz val="9"/>
            <rFont val="Tahoma"/>
            <family val="2"/>
          </rPr>
          <t>ЁлкинАИ: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<sst xmlns="http://schemas.openxmlformats.org/spreadsheetml/2006/main" count="338" uniqueCount="255">
  <si>
    <t>Индекс</t>
  </si>
  <si>
    <t>Обязательная</t>
  </si>
  <si>
    <t>I курс</t>
  </si>
  <si>
    <t>II курс</t>
  </si>
  <si>
    <t>III курс</t>
  </si>
  <si>
    <t>Всего</t>
  </si>
  <si>
    <t>1 сем.</t>
  </si>
  <si>
    <t>2 сем.</t>
  </si>
  <si>
    <t>3 сем.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</si>
  <si>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</si>
  <si>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</si>
  <si>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</si>
  <si>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</si>
  <si>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</si>
  <si>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</si>
  <si>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</si>
  <si>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</si>
  <si>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</si>
  <si>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</si>
  <si>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</si>
  <si>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</si>
  <si>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</si>
  <si>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</si>
  <si>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</si>
  <si>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</si>
  <si>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</si>
  <si>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</si>
  <si>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</si>
  <si>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</si>
  <si>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</si>
  <si>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</si>
  <si>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</si>
  <si>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</si>
  <si>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 xml:space="preserve"> нед.</t>
  </si>
  <si>
    <t>История</t>
  </si>
  <si>
    <t>Иностранный язык</t>
  </si>
  <si>
    <t>Физическая культура</t>
  </si>
  <si>
    <t>Математика</t>
  </si>
  <si>
    <t>Формы промежуточной аттестации</t>
  </si>
  <si>
    <t>Самостоятельная   работа (час)</t>
  </si>
  <si>
    <t>Учебная нагрузка обучающихся (час)</t>
  </si>
  <si>
    <t>Максимальная</t>
  </si>
  <si>
    <t>1сем.</t>
  </si>
  <si>
    <t>5сем.</t>
  </si>
  <si>
    <t>Общеобразовательный цикл</t>
  </si>
  <si>
    <t>Физика</t>
  </si>
  <si>
    <t>ГОС</t>
  </si>
  <si>
    <t>Разница</t>
  </si>
  <si>
    <t>Общепрофессиональный цикл</t>
  </si>
  <si>
    <t>ОП.01</t>
  </si>
  <si>
    <t>ОП.02</t>
  </si>
  <si>
    <t>ОП.03</t>
  </si>
  <si>
    <t>ФК.00</t>
  </si>
  <si>
    <t>Всего:</t>
  </si>
  <si>
    <t>Дисциплин и МДК</t>
  </si>
  <si>
    <t>Учебная практика</t>
  </si>
  <si>
    <t>Производственная практика</t>
  </si>
  <si>
    <t xml:space="preserve">                    Распределение обязательной нагрузки по курсам и семестрам                        (час. в неделю)</t>
  </si>
  <si>
    <t>Распределение обязательной нагрузки по курсам и семестрам (час)</t>
  </si>
  <si>
    <t>2. План учебного процесса.</t>
  </si>
  <si>
    <t>2. План учебного процесса</t>
  </si>
  <si>
    <t>Экзамены</t>
  </si>
  <si>
    <t>Диф. Зачеты</t>
  </si>
  <si>
    <t>Зачеты</t>
  </si>
  <si>
    <t>О.00</t>
  </si>
  <si>
    <t>дз</t>
  </si>
  <si>
    <t>-,дз</t>
  </si>
  <si>
    <t>2 сем</t>
  </si>
  <si>
    <t>4сем</t>
  </si>
  <si>
    <t>6сем</t>
  </si>
  <si>
    <t>-,дз,-Э</t>
  </si>
  <si>
    <t>Астрономия</t>
  </si>
  <si>
    <t>Литература</t>
  </si>
  <si>
    <t xml:space="preserve">Русский язык </t>
  </si>
  <si>
    <t>-,дз,-,Э</t>
  </si>
  <si>
    <t>з,з,з,з,дз</t>
  </si>
  <si>
    <t>-,-,-,дз</t>
  </si>
  <si>
    <t>4/18/3</t>
  </si>
  <si>
    <t>Родной язык</t>
  </si>
  <si>
    <t>Наименование циклов, разделов, учебных предметов, профессиональных модулей, междисциплинарных курсов</t>
  </si>
  <si>
    <t>-,-,-,Э</t>
  </si>
  <si>
    <t>Безопасность жизнедеятельности</t>
  </si>
  <si>
    <t>ПМ.02</t>
  </si>
  <si>
    <t>МДК.02.01</t>
  </si>
  <si>
    <t>УП.02</t>
  </si>
  <si>
    <t>ДЗ</t>
  </si>
  <si>
    <t>Э</t>
  </si>
  <si>
    <t>Обязательные учебные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</si>
  <si>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</si>
  <si>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</si>
  <si>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</si>
  <si>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</si>
  <si>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</si>
  <si>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</si>
  <si>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</si>
  <si>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</si>
  <si>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</si>
  <si>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ОПВ.00</t>
  </si>
  <si>
    <t>ОПВ.09</t>
  </si>
  <si>
    <t>ОПВ.10</t>
  </si>
  <si>
    <t>ОПВ.11</t>
  </si>
  <si>
    <t>ОПВ.12</t>
  </si>
  <si>
    <t>Обязательные предметы по выбору</t>
  </si>
  <si>
    <t>Информатика</t>
  </si>
  <si>
    <t>Основы безопасности жизнедеятельности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</si>
  <si>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</si>
  <si>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</si>
  <si>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</si>
  <si>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</si>
  <si>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</si>
  <si>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</si>
  <si>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</si>
  <si>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</si>
  <si>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</si>
  <si>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</si>
  <si>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</si>
  <si>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</si>
  <si>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</si>
  <si>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1.09-7.09</t>
  </si>
  <si>
    <t>8.09-14.09</t>
  </si>
  <si>
    <t>15.09-21.09</t>
  </si>
  <si>
    <t>22.09-28.09</t>
  </si>
  <si>
    <t>29.09-5.10</t>
  </si>
  <si>
    <t>6.10-12.10</t>
  </si>
  <si>
    <t>13.10-19.10</t>
  </si>
  <si>
    <t>20.10-26.10</t>
  </si>
  <si>
    <t>27.10-2.11</t>
  </si>
  <si>
    <t>3.11-9.11</t>
  </si>
  <si>
    <t>10.11-16.11</t>
  </si>
  <si>
    <t>17.11-23.11</t>
  </si>
  <si>
    <t>24.11-30.11</t>
  </si>
  <si>
    <t>1.12-7.12</t>
  </si>
  <si>
    <t>8.12-14.12</t>
  </si>
  <si>
    <t>15.12-21.12</t>
  </si>
  <si>
    <t>22.12-28.12</t>
  </si>
  <si>
    <t>29.12--4.01</t>
  </si>
  <si>
    <t>5.01-11.01</t>
  </si>
  <si>
    <t>12.01-18.01</t>
  </si>
  <si>
    <t>19.01-25.01</t>
  </si>
  <si>
    <t>26.01-1.02</t>
  </si>
  <si>
    <t>2.02-8.02</t>
  </si>
  <si>
    <t>9.02-15.02</t>
  </si>
  <si>
    <t>16.02-22.02</t>
  </si>
  <si>
    <t>23.02-1.03</t>
  </si>
  <si>
    <t>2.03-8.03</t>
  </si>
  <si>
    <t>9.03-15.03</t>
  </si>
  <si>
    <t>16.03-22.03</t>
  </si>
  <si>
    <t>23.03-29.03</t>
  </si>
  <si>
    <t>30.03-5.04</t>
  </si>
  <si>
    <t>6.04-12.04</t>
  </si>
  <si>
    <t>13.04-19.04</t>
  </si>
  <si>
    <t>20.04.-26.04</t>
  </si>
  <si>
    <t>27.04-3.05</t>
  </si>
  <si>
    <t>4.05-10.05</t>
  </si>
  <si>
    <t>11.05-17.05</t>
  </si>
  <si>
    <t>18.05-24.05</t>
  </si>
  <si>
    <t>25.05-31.05</t>
  </si>
  <si>
    <t>1.06-7.06</t>
  </si>
  <si>
    <t>8.06-14.06</t>
  </si>
  <si>
    <t>15.06-21.06</t>
  </si>
  <si>
    <t>22.06-28.06</t>
  </si>
  <si>
    <t>29.06-5.07</t>
  </si>
  <si>
    <t>6.07-12.07</t>
  </si>
  <si>
    <t>13.07-19.07</t>
  </si>
  <si>
    <t>20.07-26.07</t>
  </si>
  <si>
    <t>27.07-2.08</t>
  </si>
  <si>
    <t>3.08-9.08</t>
  </si>
  <si>
    <t>10.08-16.08</t>
  </si>
  <si>
    <t>17.08-23.08</t>
  </si>
  <si>
    <t>24.08-31.08</t>
  </si>
  <si>
    <t>!</t>
  </si>
  <si>
    <t>П</t>
  </si>
  <si>
    <t>А</t>
  </si>
  <si>
    <t>Условные обозначения</t>
  </si>
  <si>
    <t xml:space="preserve">   теоретическое обучение и учебная практика</t>
  </si>
  <si>
    <t>В</t>
  </si>
  <si>
    <t xml:space="preserve">   праздничные дни</t>
  </si>
  <si>
    <t xml:space="preserve">   каникулы</t>
  </si>
  <si>
    <t xml:space="preserve">   производственная практика (по профилю специальности)</t>
  </si>
  <si>
    <t xml:space="preserve">   промежуточная аттестация</t>
  </si>
  <si>
    <t>государственная (итоговая) аттестация</t>
  </si>
  <si>
    <t>О</t>
  </si>
  <si>
    <t>подготовка к ГИА</t>
  </si>
  <si>
    <t>Курс</t>
  </si>
  <si>
    <t>Обучение по дисциплинам и МДК</t>
  </si>
  <si>
    <t>Производственная и учебная практики</t>
  </si>
  <si>
    <t>Промежуточная аттестация</t>
  </si>
  <si>
    <t>ГИА</t>
  </si>
  <si>
    <t>Каникулы</t>
  </si>
  <si>
    <t>Итого</t>
  </si>
  <si>
    <r>
      <t xml:space="preserve">Консультации на учебную группу по 4 часа в год на обучающегося                       </t>
    </r>
    <r>
      <rPr>
        <b/>
        <sz val="12"/>
        <rFont val="Times New Roman"/>
        <family val="1"/>
      </rPr>
      <t xml:space="preserve">Государственная итоговая аттестация                                                                                               1. Программа подготовки квалифицированных рабочих, служащих                                             </t>
    </r>
    <r>
      <rPr>
        <sz val="12"/>
        <rFont val="Times New Roman"/>
        <family val="1"/>
      </rPr>
      <t xml:space="preserve">1.1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>Выпускная квалификационная работа в форме дипломной работы.                                    Защита дипломной работы 15.06.по 28.06. (всего 2 нед.)</t>
    </r>
  </si>
  <si>
    <t>-,-,ДЗ</t>
  </si>
  <si>
    <t>-,-,-,ДЗ</t>
  </si>
  <si>
    <t>Технический профиль15.01.05 "Сварщик (ручной и частично механизированной сварки (наплавки))</t>
  </si>
  <si>
    <t>Основы инженерной графики</t>
  </si>
  <si>
    <t>Основы электротехники</t>
  </si>
  <si>
    <t>Основы материаловедения</t>
  </si>
  <si>
    <t>ОП.04</t>
  </si>
  <si>
    <t>Допуски и технические измерения</t>
  </si>
  <si>
    <t>ОП.05</t>
  </si>
  <si>
    <t>Основы экономики</t>
  </si>
  <si>
    <t>ОП.06</t>
  </si>
  <si>
    <t xml:space="preserve">ПМ.01 Подготовительно-сварочные работы и контроль качества сварных швов после сварки
</t>
  </si>
  <si>
    <t>Основы технологии сварки и сварочное оборудование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</si>
  <si>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</si>
  <si>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</si>
  <si>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</si>
  <si>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</si>
  <si>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</si>
  <si>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</si>
  <si>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</si>
  <si>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ПП.02</t>
  </si>
  <si>
    <t>Частично механизированная сварка (наплавка) плавлением</t>
  </si>
  <si>
    <t>Техника и технология частично механизированной сварки (наплавки) плавлением в защитном газе</t>
  </si>
  <si>
    <t>ПМ.05</t>
  </si>
  <si>
    <t>ПМ.04</t>
  </si>
  <si>
    <t>МДК.04.01</t>
  </si>
  <si>
    <t>УП.04</t>
  </si>
  <si>
    <t>ПП.04</t>
  </si>
  <si>
    <t>Газовая сварка (наплавка)</t>
  </si>
  <si>
    <t>МДК.05.01</t>
  </si>
  <si>
    <t>УП.05</t>
  </si>
  <si>
    <t>ПП.05</t>
  </si>
  <si>
    <t>Техника и технология газовой сварки (наплавки)</t>
  </si>
  <si>
    <t>-,ДЗ</t>
  </si>
  <si>
    <t>П4</t>
  </si>
  <si>
    <t>П5</t>
  </si>
  <si>
    <t>-,-,-,-,ДЗ</t>
  </si>
  <si>
    <t>-,Э</t>
  </si>
  <si>
    <t>-,-,-,-,-,Э</t>
  </si>
  <si>
    <t>Химия (Индивидуальное проектирование)</t>
  </si>
  <si>
    <t>СОГЛАСОВАНО</t>
  </si>
  <si>
    <t>УТВЕРЖДАЮ</t>
  </si>
  <si>
    <t xml:space="preserve"> Директора Пошехонского филиала</t>
  </si>
  <si>
    <t>Директор ГП ОУ ЯО Пошехонского</t>
  </si>
  <si>
    <t>ГП ЯО "Ярославское АТП"</t>
  </si>
  <si>
    <t>аграрно- политехнического колледжа</t>
  </si>
  <si>
    <t>___________________А.В. Третьяков</t>
  </si>
  <si>
    <t>________________________О.Н.Викторович</t>
  </si>
  <si>
    <t>"______"________________20__г.</t>
  </si>
  <si>
    <t>"______" __________________20___ г.</t>
  </si>
  <si>
    <t>РАБОЧИЙ УЧЕБНЫЙ ПЛАН</t>
  </si>
  <si>
    <t>государственного профессионального обрзовательного учреждения Ярославской области</t>
  </si>
  <si>
    <t>Пошехонского аграрно- политехнического колледжа</t>
  </si>
  <si>
    <t>по профессии среднего профессионального образования</t>
  </si>
  <si>
    <t>по программе базовой подготовки</t>
  </si>
  <si>
    <t>Код и уровень квалификации по профессиям ОК О16 94:</t>
  </si>
  <si>
    <r>
      <t xml:space="preserve">Форма обучения  - </t>
    </r>
    <r>
      <rPr>
        <b/>
        <sz val="12"/>
        <rFont val="Times New Roman"/>
        <family val="1"/>
      </rPr>
      <t xml:space="preserve"> очная</t>
    </r>
  </si>
  <si>
    <r>
      <t xml:space="preserve">Исходный уровень образования - </t>
    </r>
    <r>
      <rPr>
        <b/>
        <sz val="12"/>
        <rFont val="Times New Roman"/>
        <family val="1"/>
      </rPr>
      <t xml:space="preserve">основное общее </t>
    </r>
  </si>
  <si>
    <t>График  учебного процесса 15.01.05 Сварщик (ручной и частично механизированной сварки (наплавки)) 2018-2021 уч.г.</t>
  </si>
  <si>
    <t>П4П5П5П5П5</t>
  </si>
  <si>
    <t>П3</t>
  </si>
  <si>
    <t>П5П5Э</t>
  </si>
  <si>
    <t>15.01.05 "Сварщик (ручной и частично механизированной сварки (наплавки))</t>
  </si>
  <si>
    <r>
      <t xml:space="preserve">Нормативный срок обучения  -  </t>
    </r>
    <r>
      <rPr>
        <b/>
        <sz val="12"/>
        <rFont val="Times New Roman"/>
        <family val="1"/>
      </rPr>
      <t>2 года 10 мес.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</si>
</sst>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FFD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F549"/>
        <bgColor indexed="64"/>
      </patternFill>
    </fill>
    <fill>
      <patternFill patternType="solid">
        <fgColor rgb="FFDEF49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4" borderId="0" xfId="0" applyFont="1" applyFill="1" applyAlignment="1">
      <alignment/>
    </xf>
    <xf numFmtId="0" fontId="58" fillId="2" borderId="0" xfId="0" applyFont="1" applyFill="1" applyAlignment="1">
      <alignment/>
    </xf>
    <xf numFmtId="0" fontId="58" fillId="35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36" borderId="0" xfId="0" applyFont="1" applyFill="1" applyAlignment="1">
      <alignment/>
    </xf>
    <xf numFmtId="0" fontId="58" fillId="37" borderId="0" xfId="0" applyFont="1" applyFill="1" applyAlignment="1">
      <alignment/>
    </xf>
    <xf numFmtId="0" fontId="59" fillId="9" borderId="0" xfId="0" applyFont="1" applyFill="1" applyAlignment="1">
      <alignment/>
    </xf>
    <xf numFmtId="0" fontId="58" fillId="9" borderId="0" xfId="0" applyFont="1" applyFill="1" applyAlignment="1">
      <alignment/>
    </xf>
    <xf numFmtId="0" fontId="58" fillId="38" borderId="0" xfId="0" applyFont="1" applyFill="1" applyAlignment="1">
      <alignment/>
    </xf>
    <xf numFmtId="0" fontId="60" fillId="0" borderId="10" xfId="0" applyFont="1" applyBorder="1" applyAlignment="1">
      <alignment/>
    </xf>
    <xf numFmtId="0" fontId="60" fillId="38" borderId="1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38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36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61" fillId="2" borderId="0" xfId="0" applyFont="1" applyFill="1" applyAlignment="1">
      <alignment/>
    </xf>
    <xf numFmtId="0" fontId="6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62" fillId="36" borderId="0" xfId="0" applyNumberFormat="1" applyFont="1" applyFill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3" borderId="0" xfId="0" applyFont="1" applyFill="1" applyAlignment="1">
      <alignment horizontal="center"/>
    </xf>
    <xf numFmtId="0" fontId="63" fillId="3" borderId="0" xfId="0" applyFont="1" applyFill="1" applyAlignment="1">
      <alignment horizontal="center"/>
    </xf>
    <xf numFmtId="1" fontId="64" fillId="0" borderId="11" xfId="0" applyNumberFormat="1" applyFont="1" applyBorder="1" applyAlignment="1" applyProtection="1">
      <alignment horizontal="center" vertical="center" wrapText="1"/>
      <protection hidden="1"/>
    </xf>
    <xf numFmtId="1" fontId="63" fillId="0" borderId="0" xfId="0" applyNumberFormat="1" applyFont="1" applyAlignment="1">
      <alignment horizontal="center"/>
    </xf>
    <xf numFmtId="1" fontId="63" fillId="39" borderId="12" xfId="0" applyNumberFormat="1" applyFont="1" applyFill="1" applyBorder="1" applyAlignment="1" applyProtection="1">
      <alignment horizontal="center" vertical="top" wrapText="1"/>
      <protection hidden="1"/>
    </xf>
    <xf numFmtId="1" fontId="63" fillId="39" borderId="13" xfId="0" applyNumberFormat="1" applyFont="1" applyFill="1" applyBorder="1" applyAlignment="1" applyProtection="1">
      <alignment horizontal="center" vertical="top" wrapText="1"/>
      <protection hidden="1"/>
    </xf>
    <xf numFmtId="0" fontId="63" fillId="35" borderId="0" xfId="0" applyFont="1" applyFill="1" applyAlignment="1">
      <alignment horizontal="center"/>
    </xf>
    <xf numFmtId="1" fontId="63" fillId="35" borderId="0" xfId="0" applyNumberFormat="1" applyFont="1" applyFill="1" applyAlignment="1">
      <alignment horizont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6" borderId="0" xfId="0" applyFont="1" applyFill="1" applyAlignment="1">
      <alignment horizontal="center"/>
    </xf>
    <xf numFmtId="1" fontId="63" fillId="3" borderId="0" xfId="0" applyNumberFormat="1" applyFont="1" applyFill="1" applyAlignment="1">
      <alignment horizontal="center"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63" fillId="2" borderId="14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0" fontId="63" fillId="9" borderId="0" xfId="0" applyFont="1" applyFill="1" applyAlignment="1">
      <alignment/>
    </xf>
    <xf numFmtId="0" fontId="63" fillId="9" borderId="0" xfId="0" applyFont="1" applyFill="1" applyAlignment="1">
      <alignment horizontal="center"/>
    </xf>
    <xf numFmtId="0" fontId="64" fillId="9" borderId="0" xfId="0" applyFont="1" applyFill="1" applyAlignment="1">
      <alignment/>
    </xf>
    <xf numFmtId="0" fontId="64" fillId="9" borderId="0" xfId="0" applyFont="1" applyFill="1" applyAlignment="1">
      <alignment horizontal="center"/>
    </xf>
    <xf numFmtId="0" fontId="63" fillId="37" borderId="0" xfId="0" applyFont="1" applyFill="1" applyAlignment="1">
      <alignment/>
    </xf>
    <xf numFmtId="0" fontId="63" fillId="37" borderId="0" xfId="0" applyFont="1" applyFill="1" applyAlignment="1">
      <alignment horizontal="center"/>
    </xf>
    <xf numFmtId="0" fontId="3" fillId="36" borderId="12" xfId="0" applyFont="1" applyFill="1" applyBorder="1" applyAlignment="1" applyProtection="1">
      <alignment horizontal="left" vertical="top" wrapText="1"/>
      <protection hidden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2" fillId="38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" fontId="3" fillId="0" borderId="12" xfId="0" applyNumberFormat="1" applyFont="1" applyBorder="1" applyAlignment="1" applyProtection="1">
      <alignment horizontal="center" vertical="top" wrapText="1"/>
      <protection hidden="1"/>
    </xf>
    <xf numFmtId="1" fontId="3" fillId="39" borderId="12" xfId="0" applyNumberFormat="1" applyFont="1" applyFill="1" applyBorder="1" applyAlignment="1" applyProtection="1">
      <alignment horizontal="center" vertical="top" wrapText="1"/>
      <protection hidden="1"/>
    </xf>
    <xf numFmtId="0" fontId="3" fillId="36" borderId="13" xfId="0" applyFont="1" applyFill="1" applyBorder="1" applyAlignment="1" applyProtection="1">
      <alignment horizontal="left" vertical="top" wrapText="1"/>
      <protection hidden="1"/>
    </xf>
    <xf numFmtId="1" fontId="3" fillId="0" borderId="13" xfId="0" applyNumberFormat="1" applyFont="1" applyBorder="1" applyAlignment="1" applyProtection="1">
      <alignment horizontal="center" vertical="top" wrapText="1"/>
      <protection hidden="1"/>
    </xf>
    <xf numFmtId="1" fontId="3" fillId="39" borderId="13" xfId="0" applyNumberFormat="1" applyFont="1" applyFill="1" applyBorder="1" applyAlignment="1" applyProtection="1">
      <alignment horizontal="center" vertical="top" wrapText="1"/>
      <protection hidden="1"/>
    </xf>
    <xf numFmtId="0" fontId="3" fillId="0" borderId="15" xfId="0" applyFont="1" applyBorder="1" applyAlignment="1" applyProtection="1">
      <alignment vertical="top" wrapText="1"/>
      <protection hidden="1"/>
    </xf>
    <xf numFmtId="0" fontId="6" fillId="0" borderId="15" xfId="0" applyFont="1" applyBorder="1" applyAlignment="1" applyProtection="1">
      <alignment vertical="top" wrapText="1"/>
      <protection hidden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6" fillId="40" borderId="17" xfId="0" applyFont="1" applyFill="1" applyBorder="1" applyAlignment="1" applyProtection="1">
      <alignment horizontal="center" vertical="center" wrapText="1"/>
      <protection hidden="1"/>
    </xf>
    <xf numFmtId="1" fontId="3" fillId="38" borderId="16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center" wrapText="1"/>
    </xf>
    <xf numFmtId="49" fontId="3" fillId="31" borderId="12" xfId="0" applyNumberFormat="1" applyFont="1" applyFill="1" applyBorder="1" applyAlignment="1">
      <alignment horizontal="center" vertical="top" wrapText="1"/>
    </xf>
    <xf numFmtId="1" fontId="3" fillId="31" borderId="15" xfId="0" applyNumberFormat="1" applyFont="1" applyFill="1" applyBorder="1" applyAlignment="1">
      <alignment horizontal="center" vertical="top" wrapText="1"/>
    </xf>
    <xf numFmtId="1" fontId="3" fillId="31" borderId="13" xfId="0" applyNumberFormat="1" applyFont="1" applyFill="1" applyBorder="1" applyAlignment="1">
      <alignment horizontal="center" vertical="top" wrapText="1"/>
    </xf>
    <xf numFmtId="1" fontId="2" fillId="31" borderId="16" xfId="0" applyNumberFormat="1" applyFont="1" applyFill="1" applyBorder="1" applyAlignment="1">
      <alignment horizontal="center" vertical="top" wrapText="1"/>
    </xf>
    <xf numFmtId="0" fontId="3" fillId="31" borderId="13" xfId="0" applyFont="1" applyFill="1" applyBorder="1" applyAlignment="1">
      <alignment horizontal="center" vertical="top" wrapText="1"/>
    </xf>
    <xf numFmtId="0" fontId="2" fillId="31" borderId="13" xfId="0" applyFont="1" applyFill="1" applyBorder="1" applyAlignment="1">
      <alignment horizontal="center" vertical="top" wrapText="1"/>
    </xf>
    <xf numFmtId="0" fontId="7" fillId="40" borderId="15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8" xfId="0" applyFont="1" applyBorder="1" applyAlignment="1">
      <alignment/>
    </xf>
    <xf numFmtId="0" fontId="10" fillId="0" borderId="18" xfId="0" applyFont="1" applyBorder="1" applyAlignment="1">
      <alignment/>
    </xf>
    <xf numFmtId="16" fontId="11" fillId="0" borderId="14" xfId="0" applyNumberFormat="1" applyFont="1" applyBorder="1" applyAlignment="1">
      <alignment horizontal="distributed" vertical="distributed" textRotation="90"/>
    </xf>
    <xf numFmtId="17" fontId="11" fillId="0" borderId="14" xfId="0" applyNumberFormat="1" applyFont="1" applyBorder="1" applyAlignment="1">
      <alignment horizontal="distributed" vertical="distributed" textRotation="90"/>
    </xf>
    <xf numFmtId="0" fontId="11" fillId="0" borderId="14" xfId="0" applyFont="1" applyBorder="1" applyAlignment="1">
      <alignment horizontal="distributed" vertical="distributed" textRotation="90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9" borderId="12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39" borderId="2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39" borderId="1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 applyProtection="1">
      <alignment horizontal="center" vertical="center" wrapText="1"/>
      <protection hidden="1"/>
    </xf>
    <xf numFmtId="0" fontId="2" fillId="7" borderId="10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1" fontId="2" fillId="7" borderId="16" xfId="0" applyNumberFormat="1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1" fontId="2" fillId="7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16" fillId="31" borderId="24" xfId="0" applyFont="1" applyFill="1" applyBorder="1" applyAlignment="1" applyProtection="1">
      <alignment horizontal="left" vertical="top" wrapText="1"/>
      <protection hidden="1"/>
    </xf>
    <xf numFmtId="49" fontId="2" fillId="31" borderId="12" xfId="0" applyNumberFormat="1" applyFont="1" applyFill="1" applyBorder="1" applyAlignment="1">
      <alignment horizontal="center" vertical="top" wrapText="1"/>
    </xf>
    <xf numFmtId="1" fontId="41" fillId="31" borderId="16" xfId="0" applyNumberFormat="1" applyFont="1" applyFill="1" applyBorder="1" applyAlignment="1">
      <alignment horizontal="center" vertical="top" wrapText="1"/>
    </xf>
    <xf numFmtId="1" fontId="2" fillId="31" borderId="15" xfId="0" applyNumberFormat="1" applyFont="1" applyFill="1" applyBorder="1" applyAlignment="1">
      <alignment horizontal="center" vertical="center" wrapText="1"/>
    </xf>
    <xf numFmtId="1" fontId="3" fillId="31" borderId="11" xfId="0" applyNumberFormat="1" applyFont="1" applyFill="1" applyBorder="1" applyAlignment="1" applyProtection="1">
      <alignment horizontal="center" vertical="top" wrapText="1"/>
      <protection hidden="1"/>
    </xf>
    <xf numFmtId="1" fontId="3" fillId="31" borderId="13" xfId="0" applyNumberFormat="1" applyFont="1" applyFill="1" applyBorder="1" applyAlignment="1" applyProtection="1">
      <alignment horizontal="center" vertical="top" wrapText="1"/>
      <protection hidden="1"/>
    </xf>
    <xf numFmtId="0" fontId="2" fillId="6" borderId="16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49" fontId="2" fillId="6" borderId="15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36" borderId="10" xfId="0" applyFont="1" applyFill="1" applyBorder="1" applyAlignment="1">
      <alignment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36" borderId="16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49" fontId="3" fillId="36" borderId="15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36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39" borderId="13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wrapText="1"/>
    </xf>
    <xf numFmtId="49" fontId="2" fillId="13" borderId="15" xfId="0" applyNumberFormat="1" applyFont="1" applyFill="1" applyBorder="1" applyAlignment="1">
      <alignment horizontal="center" vertical="top" wrapText="1"/>
    </xf>
    <xf numFmtId="1" fontId="2" fillId="13" borderId="15" xfId="0" applyNumberFormat="1" applyFont="1" applyFill="1" applyBorder="1" applyAlignment="1">
      <alignment horizontal="center" vertical="top" wrapText="1"/>
    </xf>
    <xf numFmtId="1" fontId="2" fillId="13" borderId="13" xfId="0" applyNumberFormat="1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 wrapText="1"/>
    </xf>
    <xf numFmtId="178" fontId="2" fillId="13" borderId="13" xfId="0" applyNumberFormat="1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vertical="top" wrapText="1"/>
    </xf>
    <xf numFmtId="0" fontId="2" fillId="41" borderId="14" xfId="0" applyFont="1" applyFill="1" applyBorder="1" applyAlignment="1">
      <alignment/>
    </xf>
    <xf numFmtId="0" fontId="3" fillId="42" borderId="13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/>
    </xf>
    <xf numFmtId="0" fontId="3" fillId="43" borderId="14" xfId="0" applyFont="1" applyFill="1" applyBorder="1" applyAlignment="1">
      <alignment/>
    </xf>
    <xf numFmtId="0" fontId="2" fillId="39" borderId="16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wrapText="1"/>
    </xf>
    <xf numFmtId="49" fontId="3" fillId="39" borderId="15" xfId="0" applyNumberFormat="1" applyFont="1" applyFill="1" applyBorder="1" applyAlignment="1">
      <alignment horizontal="center" vertical="top" wrapText="1"/>
    </xf>
    <xf numFmtId="0" fontId="3" fillId="39" borderId="15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3" fillId="44" borderId="16" xfId="0" applyFont="1" applyFill="1" applyBorder="1" applyAlignment="1">
      <alignment vertical="top" wrapText="1"/>
    </xf>
    <xf numFmtId="0" fontId="3" fillId="45" borderId="10" xfId="0" applyFont="1" applyFill="1" applyBorder="1" applyAlignment="1">
      <alignment horizontal="right" wrapText="1"/>
    </xf>
    <xf numFmtId="0" fontId="3" fillId="44" borderId="15" xfId="0" applyFont="1" applyFill="1" applyBorder="1" applyAlignment="1">
      <alignment horizontal="center" vertical="top" wrapText="1"/>
    </xf>
    <xf numFmtId="0" fontId="3" fillId="44" borderId="16" xfId="0" applyFont="1" applyFill="1" applyBorder="1" applyAlignment="1">
      <alignment horizontal="center" vertical="top" wrapText="1"/>
    </xf>
    <xf numFmtId="1" fontId="3" fillId="44" borderId="13" xfId="0" applyNumberFormat="1" applyFont="1" applyFill="1" applyBorder="1" applyAlignment="1">
      <alignment horizontal="center" vertical="top" wrapText="1"/>
    </xf>
    <xf numFmtId="1" fontId="3" fillId="38" borderId="13" xfId="0" applyNumberFormat="1" applyFont="1" applyFill="1" applyBorder="1" applyAlignment="1">
      <alignment horizontal="center" vertical="top" wrapText="1"/>
    </xf>
    <xf numFmtId="0" fontId="3" fillId="44" borderId="13" xfId="0" applyFont="1" applyFill="1" applyBorder="1" applyAlignment="1">
      <alignment horizontal="center" vertical="top" wrapText="1"/>
    </xf>
    <xf numFmtId="178" fontId="3" fillId="44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36" borderId="23" xfId="0" applyFont="1" applyFill="1" applyBorder="1" applyAlignment="1">
      <alignment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36" borderId="24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wrapText="1"/>
    </xf>
    <xf numFmtId="49" fontId="3" fillId="36" borderId="20" xfId="0" applyNumberFormat="1" applyFont="1" applyFill="1" applyBorder="1" applyAlignment="1">
      <alignment horizontal="center" vertical="top" wrapText="1"/>
    </xf>
    <xf numFmtId="0" fontId="3" fillId="36" borderId="25" xfId="0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49" fontId="3" fillId="36" borderId="16" xfId="0" applyNumberFormat="1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36" borderId="11" xfId="0" applyFont="1" applyFill="1" applyBorder="1" applyAlignment="1">
      <alignment horizontal="center" vertical="top" wrapText="1"/>
    </xf>
    <xf numFmtId="49" fontId="3" fillId="36" borderId="27" xfId="0" applyNumberFormat="1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0" fontId="3" fillId="33" borderId="16" xfId="0" applyFont="1" applyFill="1" applyBorder="1" applyAlignment="1">
      <alignment vertical="top" wrapText="1"/>
    </xf>
    <xf numFmtId="0" fontId="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39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3" borderId="26" xfId="0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3" fillId="36" borderId="14" xfId="0" applyFont="1" applyFill="1" applyBorder="1" applyAlignment="1">
      <alignment wrapText="1"/>
    </xf>
    <xf numFmtId="0" fontId="3" fillId="36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2" fillId="36" borderId="16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39" borderId="27" xfId="0" applyFont="1" applyFill="1" applyBorder="1" applyAlignment="1">
      <alignment horizontal="center" vertical="top" wrapText="1"/>
    </xf>
    <xf numFmtId="0" fontId="3" fillId="39" borderId="12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35" xfId="0" applyFont="1" applyBorder="1" applyAlignment="1">
      <alignment/>
    </xf>
    <xf numFmtId="0" fontId="9" fillId="0" borderId="0" xfId="0" applyFont="1" applyAlignment="1">
      <alignment/>
    </xf>
    <xf numFmtId="0" fontId="12" fillId="0" borderId="3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 horizontal="distributed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90"/>
  <sheetViews>
    <sheetView tabSelected="1" view="pageBreakPreview" zoomScale="110" zoomScaleNormal="85" zoomScaleSheetLayoutView="110" zoomScalePageLayoutView="55" workbookViewId="0" topLeftCell="A10">
      <pane ySplit="10" topLeftCell="A71" activePane="bottomLeft" state="frozen"/>
      <selection pane="topLeft" activeCell="A10" sqref="A10"/>
      <selection pane="bottomLeft" activeCell="A60" sqref="A60:O83"/>
    </sheetView>
  </sheetViews>
  <sheetFormatPr defaultColWidth="9.140625" defaultRowHeight="15"/>
  <cols>
    <col min="1" max="1" width="13.00390625" style="1" customWidth="1"/>
    <col min="2" max="2" width="50.7109375" style="4" customWidth="1"/>
    <col min="3" max="3" width="11.140625" style="1" customWidth="1"/>
    <col min="4" max="4" width="9.140625" style="1" customWidth="1"/>
    <col min="5" max="5" width="8.7109375" style="1" customWidth="1"/>
    <col min="6" max="6" width="11.421875" style="11" customWidth="1"/>
    <col min="7" max="7" width="11.28125" style="1" customWidth="1"/>
    <col min="8" max="8" width="5.7109375" style="1" hidden="1" customWidth="1"/>
    <col min="9" max="9" width="2.140625" style="1" hidden="1" customWidth="1"/>
    <col min="10" max="15" width="7.7109375" style="1" customWidth="1"/>
    <col min="16" max="16" width="0.13671875" style="1" customWidth="1"/>
    <col min="17" max="17" width="7.57421875" style="1" customWidth="1"/>
    <col min="18" max="18" width="15.140625" style="6" customWidth="1"/>
    <col min="19" max="16384" width="9.140625" style="1" customWidth="1"/>
  </cols>
  <sheetData>
    <row r="1" ht="12.75"/>
    <row r="2" ht="12.75"/>
    <row r="3" ht="12.75"/>
    <row r="4" ht="12.75"/>
    <row r="5" ht="12.75"/>
    <row r="6" ht="12.75"/>
    <row r="7" spans="1:18" ht="16.5" thickBot="1">
      <c r="A7" s="245" t="s">
        <v>59</v>
      </c>
      <c r="B7" s="245"/>
      <c r="C7" s="245"/>
      <c r="D7" s="12"/>
      <c r="E7" s="12"/>
      <c r="F7" s="13"/>
      <c r="G7" s="12"/>
      <c r="H7" s="14"/>
      <c r="I7" s="14"/>
      <c r="J7" s="14"/>
      <c r="K7" s="14"/>
      <c r="L7" s="14"/>
      <c r="M7" s="14"/>
      <c r="N7" s="14"/>
      <c r="O7" s="14"/>
      <c r="P7" s="14"/>
      <c r="Q7" s="14"/>
      <c r="R7" s="20"/>
    </row>
    <row r="8" spans="1:18" ht="15.75">
      <c r="A8" s="15"/>
      <c r="B8" s="21"/>
      <c r="C8" s="15"/>
      <c r="D8" s="16"/>
      <c r="E8" s="16"/>
      <c r="F8" s="17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20"/>
    </row>
    <row r="9" spans="1:18" ht="15.75">
      <c r="A9" s="15"/>
      <c r="B9" s="21"/>
      <c r="C9" s="15"/>
      <c r="D9" s="16"/>
      <c r="E9" s="16"/>
      <c r="F9" s="17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20"/>
    </row>
    <row r="10" spans="1:18" ht="16.5" thickBot="1">
      <c r="A10" s="307" t="s">
        <v>60</v>
      </c>
      <c r="B10" s="307"/>
      <c r="C10" s="307" t="s">
        <v>193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78"/>
      <c r="Q10" s="26"/>
      <c r="R10" s="27"/>
    </row>
    <row r="11" spans="1:18" ht="45" customHeight="1" hidden="1">
      <c r="A11" s="246" t="s">
        <v>0</v>
      </c>
      <c r="B11" s="249" t="s">
        <v>79</v>
      </c>
      <c r="C11" s="92" t="s">
        <v>38</v>
      </c>
      <c r="D11" s="252" t="s">
        <v>40</v>
      </c>
      <c r="E11" s="253"/>
      <c r="F11" s="253"/>
      <c r="G11" s="254"/>
      <c r="H11" s="93" t="s">
        <v>57</v>
      </c>
      <c r="I11" s="94"/>
      <c r="J11" s="94"/>
      <c r="K11" s="94"/>
      <c r="L11" s="94"/>
      <c r="M11" s="94"/>
      <c r="N11" s="94"/>
      <c r="O11" s="94"/>
      <c r="P11" s="95"/>
      <c r="Q11" s="26"/>
      <c r="R11" s="27"/>
    </row>
    <row r="12" spans="1:18" ht="39.75" customHeight="1">
      <c r="A12" s="247"/>
      <c r="B12" s="250"/>
      <c r="C12" s="269" t="s">
        <v>38</v>
      </c>
      <c r="D12" s="255"/>
      <c r="E12" s="256"/>
      <c r="F12" s="256"/>
      <c r="G12" s="257"/>
      <c r="H12" s="96"/>
      <c r="I12" s="97"/>
      <c r="J12" s="252" t="s">
        <v>58</v>
      </c>
      <c r="K12" s="253"/>
      <c r="L12" s="253"/>
      <c r="M12" s="253"/>
      <c r="N12" s="253"/>
      <c r="O12" s="253"/>
      <c r="P12" s="254"/>
      <c r="Q12" s="26"/>
      <c r="R12" s="27"/>
    </row>
    <row r="13" spans="1:18" ht="6" customHeight="1" thickBot="1">
      <c r="A13" s="247"/>
      <c r="B13" s="250"/>
      <c r="C13" s="269"/>
      <c r="D13" s="258"/>
      <c r="E13" s="259"/>
      <c r="F13" s="259"/>
      <c r="G13" s="260"/>
      <c r="H13" s="98"/>
      <c r="I13" s="99"/>
      <c r="J13" s="258"/>
      <c r="K13" s="259"/>
      <c r="L13" s="259"/>
      <c r="M13" s="259"/>
      <c r="N13" s="259"/>
      <c r="O13" s="259"/>
      <c r="P13" s="260"/>
      <c r="Q13" s="26"/>
      <c r="R13" s="27"/>
    </row>
    <row r="14" spans="1:18" ht="18" customHeight="1" thickBot="1">
      <c r="A14" s="247"/>
      <c r="B14" s="250"/>
      <c r="C14" s="269"/>
      <c r="D14" s="246" t="s">
        <v>41</v>
      </c>
      <c r="E14" s="266" t="s">
        <v>39</v>
      </c>
      <c r="F14" s="271" t="s">
        <v>1</v>
      </c>
      <c r="G14" s="272"/>
      <c r="H14" s="242" t="s">
        <v>2</v>
      </c>
      <c r="I14" s="244"/>
      <c r="J14" s="242" t="s">
        <v>2</v>
      </c>
      <c r="K14" s="244"/>
      <c r="L14" s="264" t="s">
        <v>3</v>
      </c>
      <c r="M14" s="265"/>
      <c r="N14" s="242" t="s">
        <v>4</v>
      </c>
      <c r="O14" s="243"/>
      <c r="P14" s="244"/>
      <c r="Q14" s="26"/>
      <c r="R14" s="27"/>
    </row>
    <row r="15" spans="1:18" ht="16.5" customHeight="1" thickBot="1">
      <c r="A15" s="247"/>
      <c r="B15" s="250"/>
      <c r="C15" s="269"/>
      <c r="D15" s="247"/>
      <c r="E15" s="267"/>
      <c r="F15" s="238" t="s">
        <v>5</v>
      </c>
      <c r="G15" s="261" t="s">
        <v>9</v>
      </c>
      <c r="H15" s="101" t="s">
        <v>6</v>
      </c>
      <c r="I15" s="101" t="s">
        <v>7</v>
      </c>
      <c r="J15" s="52" t="s">
        <v>42</v>
      </c>
      <c r="K15" s="100" t="s">
        <v>67</v>
      </c>
      <c r="L15" s="102" t="s">
        <v>8</v>
      </c>
      <c r="M15" s="102" t="s">
        <v>68</v>
      </c>
      <c r="N15" s="103" t="s">
        <v>43</v>
      </c>
      <c r="O15" s="103" t="s">
        <v>69</v>
      </c>
      <c r="P15" s="101"/>
      <c r="Q15" s="26"/>
      <c r="R15" s="27"/>
    </row>
    <row r="16" spans="1:18" ht="61.5" customHeight="1">
      <c r="A16" s="247"/>
      <c r="B16" s="250"/>
      <c r="C16" s="269"/>
      <c r="D16" s="247"/>
      <c r="E16" s="267"/>
      <c r="F16" s="239"/>
      <c r="G16" s="262"/>
      <c r="H16" s="101"/>
      <c r="I16" s="101"/>
      <c r="J16" s="104">
        <v>17</v>
      </c>
      <c r="K16" s="101">
        <v>23</v>
      </c>
      <c r="L16" s="105">
        <v>16</v>
      </c>
      <c r="M16" s="105">
        <v>15</v>
      </c>
      <c r="N16" s="101">
        <v>16</v>
      </c>
      <c r="O16" s="101">
        <v>11</v>
      </c>
      <c r="P16" s="104"/>
      <c r="Q16" s="26"/>
      <c r="R16" s="27"/>
    </row>
    <row r="17" spans="1:18" ht="2.25" customHeight="1" thickBot="1">
      <c r="A17" s="248"/>
      <c r="B17" s="251"/>
      <c r="C17" s="270"/>
      <c r="D17" s="248"/>
      <c r="E17" s="268"/>
      <c r="F17" s="240"/>
      <c r="G17" s="263"/>
      <c r="H17" s="53" t="s">
        <v>33</v>
      </c>
      <c r="I17" s="53" t="s">
        <v>33</v>
      </c>
      <c r="J17" s="107" t="s">
        <v>33</v>
      </c>
      <c r="K17" s="107" t="s">
        <v>33</v>
      </c>
      <c r="L17" s="108" t="s">
        <v>33</v>
      </c>
      <c r="M17" s="108" t="s">
        <v>33</v>
      </c>
      <c r="N17" s="107" t="s">
        <v>33</v>
      </c>
      <c r="O17" s="107" t="s">
        <v>33</v>
      </c>
      <c r="P17" s="107"/>
      <c r="Q17" s="26"/>
      <c r="R17" s="27"/>
    </row>
    <row r="18" spans="1:18" ht="16.5" thickBot="1">
      <c r="A18" s="106">
        <v>1</v>
      </c>
      <c r="B18" s="109">
        <v>2</v>
      </c>
      <c r="C18" s="110">
        <v>3</v>
      </c>
      <c r="D18" s="110">
        <v>4</v>
      </c>
      <c r="E18" s="55">
        <v>5</v>
      </c>
      <c r="F18" s="111">
        <v>6</v>
      </c>
      <c r="G18" s="55">
        <v>7</v>
      </c>
      <c r="H18" s="55">
        <v>15</v>
      </c>
      <c r="I18" s="55">
        <v>16</v>
      </c>
      <c r="J18" s="55">
        <v>8</v>
      </c>
      <c r="K18" s="55">
        <v>9</v>
      </c>
      <c r="L18" s="112">
        <v>10</v>
      </c>
      <c r="M18" s="112">
        <v>11</v>
      </c>
      <c r="N18" s="55">
        <v>12</v>
      </c>
      <c r="O18" s="55">
        <v>13</v>
      </c>
      <c r="P18" s="55"/>
      <c r="Q18" s="26"/>
      <c r="R18" s="27"/>
    </row>
    <row r="19" spans="1:18" s="2" customFormat="1" ht="16.5" thickBot="1">
      <c r="A19" s="113" t="s">
        <v>64</v>
      </c>
      <c r="B19" s="114" t="s">
        <v>44</v>
      </c>
      <c r="C19" s="115" t="s">
        <v>77</v>
      </c>
      <c r="D19" s="116">
        <f>SUM(D20+D29)</f>
        <v>1231.5</v>
      </c>
      <c r="E19" s="116">
        <f>SUM(E20+E29)</f>
        <v>1026</v>
      </c>
      <c r="F19" s="116">
        <f>SUM(F20+F29)</f>
        <v>2052</v>
      </c>
      <c r="G19" s="117">
        <f>SUM(G20+G29)</f>
        <v>985</v>
      </c>
      <c r="H19" s="117"/>
      <c r="I19" s="117"/>
      <c r="J19" s="118">
        <f aca="true" t="shared" si="0" ref="J19:O19">SUM(J20+J29)</f>
        <v>408</v>
      </c>
      <c r="K19" s="118">
        <f t="shared" si="0"/>
        <v>522</v>
      </c>
      <c r="L19" s="118">
        <f t="shared" si="0"/>
        <v>393</v>
      </c>
      <c r="M19" s="118">
        <f t="shared" si="0"/>
        <v>282</v>
      </c>
      <c r="N19" s="118">
        <f t="shared" si="0"/>
        <v>274</v>
      </c>
      <c r="O19" s="118">
        <f t="shared" si="0"/>
        <v>173</v>
      </c>
      <c r="P19" s="119"/>
      <c r="Q19" s="28" t="s">
        <v>46</v>
      </c>
      <c r="R19" s="29" t="s">
        <v>47</v>
      </c>
    </row>
    <row r="20" spans="1:18" ht="16.5" customHeight="1" thickBot="1">
      <c r="A20" s="61" t="s">
        <v>88</v>
      </c>
      <c r="B20" s="120" t="s">
        <v>87</v>
      </c>
      <c r="C20" s="121"/>
      <c r="D20" s="122"/>
      <c r="E20" s="74">
        <f>SUM(E21:E28)</f>
        <v>615.5</v>
      </c>
      <c r="F20" s="123">
        <f>SUM(F21:F28)</f>
        <v>1231</v>
      </c>
      <c r="G20" s="76">
        <f>SUM(G21:G28)</f>
        <v>743</v>
      </c>
      <c r="H20" s="76"/>
      <c r="I20" s="76"/>
      <c r="J20" s="124">
        <f aca="true" t="shared" si="1" ref="J20:O20">SUM(J21:J28)</f>
        <v>230</v>
      </c>
      <c r="K20" s="124">
        <f t="shared" si="1"/>
        <v>338</v>
      </c>
      <c r="L20" s="124">
        <f t="shared" si="1"/>
        <v>235</v>
      </c>
      <c r="M20" s="124">
        <f t="shared" si="1"/>
        <v>192</v>
      </c>
      <c r="N20" s="124">
        <f t="shared" si="1"/>
        <v>184</v>
      </c>
      <c r="O20" s="76">
        <f t="shared" si="1"/>
        <v>52</v>
      </c>
      <c r="P20" s="55"/>
      <c r="Q20" s="30">
        <f>SUM(Q24:Q33)</f>
        <v>180</v>
      </c>
      <c r="R20" s="31">
        <f>F20-Q20</f>
        <v>1051</v>
      </c>
    </row>
    <row r="21" spans="1:18" ht="16.5" thickBot="1">
      <c r="A21" s="62" t="s">
        <v>89</v>
      </c>
      <c r="B21" s="50" t="s">
        <v>73</v>
      </c>
      <c r="C21" s="51" t="s">
        <v>80</v>
      </c>
      <c r="D21" s="52">
        <f aca="true" t="shared" si="2" ref="D21:D28">E21+F21</f>
        <v>175.5</v>
      </c>
      <c r="E21" s="53">
        <f aca="true" t="shared" si="3" ref="E21:E28">F21*0.5</f>
        <v>58.5</v>
      </c>
      <c r="F21" s="54">
        <v>117</v>
      </c>
      <c r="G21" s="53">
        <v>59</v>
      </c>
      <c r="H21" s="55"/>
      <c r="I21" s="55"/>
      <c r="J21" s="56"/>
      <c r="K21" s="56">
        <v>20</v>
      </c>
      <c r="L21" s="57">
        <v>32</v>
      </c>
      <c r="M21" s="57">
        <v>30</v>
      </c>
      <c r="N21" s="56">
        <v>35</v>
      </c>
      <c r="O21" s="55"/>
      <c r="P21" s="55"/>
      <c r="Q21" s="32">
        <v>114</v>
      </c>
      <c r="R21" s="31">
        <f>F21-Q21</f>
        <v>3</v>
      </c>
    </row>
    <row r="22" spans="1:18" ht="16.5" customHeight="1" thickBot="1">
      <c r="A22" s="62" t="s">
        <v>90</v>
      </c>
      <c r="B22" s="58" t="s">
        <v>72</v>
      </c>
      <c r="C22" s="51" t="s">
        <v>227</v>
      </c>
      <c r="D22" s="52">
        <f t="shared" si="2"/>
        <v>258</v>
      </c>
      <c r="E22" s="53">
        <f t="shared" si="3"/>
        <v>86</v>
      </c>
      <c r="F22" s="54">
        <v>172</v>
      </c>
      <c r="G22" s="53">
        <v>86</v>
      </c>
      <c r="H22" s="55"/>
      <c r="I22" s="55"/>
      <c r="J22" s="59">
        <v>32</v>
      </c>
      <c r="K22" s="59">
        <v>45</v>
      </c>
      <c r="L22" s="60">
        <v>32</v>
      </c>
      <c r="M22" s="60">
        <v>30</v>
      </c>
      <c r="N22" s="59">
        <v>33</v>
      </c>
      <c r="O22" s="55"/>
      <c r="P22" s="55"/>
      <c r="Q22" s="33">
        <v>172</v>
      </c>
      <c r="R22" s="31">
        <f>F22-Q22</f>
        <v>0</v>
      </c>
    </row>
    <row r="23" spans="1:18" ht="16.5" thickBot="1">
      <c r="A23" s="62" t="s">
        <v>91</v>
      </c>
      <c r="B23" s="58" t="s">
        <v>35</v>
      </c>
      <c r="C23" s="51" t="s">
        <v>76</v>
      </c>
      <c r="D23" s="52">
        <f t="shared" si="2"/>
        <v>258</v>
      </c>
      <c r="E23" s="53">
        <f t="shared" si="3"/>
        <v>86</v>
      </c>
      <c r="F23" s="54">
        <v>172</v>
      </c>
      <c r="G23" s="53">
        <v>172</v>
      </c>
      <c r="H23" s="55"/>
      <c r="I23" s="55"/>
      <c r="J23" s="59">
        <v>44</v>
      </c>
      <c r="K23" s="59">
        <v>34</v>
      </c>
      <c r="L23" s="60">
        <v>32</v>
      </c>
      <c r="M23" s="60">
        <v>62</v>
      </c>
      <c r="N23" s="59"/>
      <c r="O23" s="55"/>
      <c r="P23" s="55"/>
      <c r="Q23" s="33"/>
      <c r="R23" s="31"/>
    </row>
    <row r="24" spans="1:18" ht="16.5" thickBot="1">
      <c r="A24" s="62" t="s">
        <v>92</v>
      </c>
      <c r="B24" s="50" t="s">
        <v>37</v>
      </c>
      <c r="C24" s="51" t="s">
        <v>74</v>
      </c>
      <c r="D24" s="52">
        <f t="shared" si="2"/>
        <v>480</v>
      </c>
      <c r="E24" s="53">
        <f t="shared" si="3"/>
        <v>160</v>
      </c>
      <c r="F24" s="54">
        <v>320</v>
      </c>
      <c r="G24" s="53">
        <v>150</v>
      </c>
      <c r="H24" s="55"/>
      <c r="I24" s="55"/>
      <c r="J24" s="56">
        <v>42</v>
      </c>
      <c r="K24" s="56">
        <v>71</v>
      </c>
      <c r="L24" s="57">
        <v>64</v>
      </c>
      <c r="M24" s="57">
        <v>40</v>
      </c>
      <c r="N24" s="59">
        <v>51</v>
      </c>
      <c r="O24" s="55">
        <v>52</v>
      </c>
      <c r="P24" s="55"/>
      <c r="Q24" s="33"/>
      <c r="R24" s="31">
        <f>F24-Q24</f>
        <v>320</v>
      </c>
    </row>
    <row r="25" spans="1:18" ht="16.5" thickBot="1">
      <c r="A25" s="62" t="s">
        <v>93</v>
      </c>
      <c r="B25" s="58" t="s">
        <v>34</v>
      </c>
      <c r="C25" s="51" t="s">
        <v>76</v>
      </c>
      <c r="D25" s="63">
        <f t="shared" si="2"/>
        <v>256.5</v>
      </c>
      <c r="E25" s="64">
        <f t="shared" si="3"/>
        <v>85.5</v>
      </c>
      <c r="F25" s="54">
        <v>171</v>
      </c>
      <c r="G25" s="53">
        <v>51</v>
      </c>
      <c r="H25" s="55"/>
      <c r="I25" s="55"/>
      <c r="J25" s="59">
        <v>42</v>
      </c>
      <c r="K25" s="59">
        <v>86</v>
      </c>
      <c r="L25" s="60">
        <v>43</v>
      </c>
      <c r="M25" s="60"/>
      <c r="N25" s="59"/>
      <c r="O25" s="55"/>
      <c r="P25" s="55"/>
      <c r="Q25" s="33">
        <v>180</v>
      </c>
      <c r="R25" s="31">
        <f>F25-Q25</f>
        <v>-9</v>
      </c>
    </row>
    <row r="26" spans="1:18" ht="16.5" thickBot="1">
      <c r="A26" s="62" t="s">
        <v>94</v>
      </c>
      <c r="B26" s="58" t="s">
        <v>36</v>
      </c>
      <c r="C26" s="51" t="s">
        <v>75</v>
      </c>
      <c r="D26" s="63">
        <f t="shared" si="2"/>
        <v>256.5</v>
      </c>
      <c r="E26" s="53">
        <f t="shared" si="3"/>
        <v>85.5</v>
      </c>
      <c r="F26" s="54">
        <v>171</v>
      </c>
      <c r="G26" s="53">
        <v>171</v>
      </c>
      <c r="H26" s="55"/>
      <c r="I26" s="55"/>
      <c r="J26" s="59">
        <v>34</v>
      </c>
      <c r="K26" s="59">
        <v>46</v>
      </c>
      <c r="L26" s="60">
        <v>32</v>
      </c>
      <c r="M26" s="60">
        <v>30</v>
      </c>
      <c r="N26" s="59">
        <v>29</v>
      </c>
      <c r="O26" s="55"/>
      <c r="P26" s="55"/>
      <c r="Q26" s="33"/>
      <c r="R26" s="31"/>
    </row>
    <row r="27" spans="1:18" ht="16.5" thickBot="1">
      <c r="A27" s="62" t="s">
        <v>95</v>
      </c>
      <c r="B27" s="58" t="s">
        <v>104</v>
      </c>
      <c r="C27" s="51" t="s">
        <v>66</v>
      </c>
      <c r="D27" s="63">
        <f t="shared" si="2"/>
        <v>108</v>
      </c>
      <c r="E27" s="53">
        <f t="shared" si="3"/>
        <v>36</v>
      </c>
      <c r="F27" s="54">
        <v>72</v>
      </c>
      <c r="G27" s="53">
        <v>36</v>
      </c>
      <c r="H27" s="55"/>
      <c r="I27" s="55"/>
      <c r="J27" s="59">
        <v>36</v>
      </c>
      <c r="K27" s="59">
        <v>36</v>
      </c>
      <c r="L27" s="60"/>
      <c r="M27" s="60"/>
      <c r="N27" s="59"/>
      <c r="O27" s="55"/>
      <c r="P27" s="55"/>
      <c r="Q27" s="33"/>
      <c r="R27" s="31"/>
    </row>
    <row r="28" spans="1:18" ht="16.5" thickBot="1">
      <c r="A28" s="62" t="s">
        <v>96</v>
      </c>
      <c r="B28" s="58" t="s">
        <v>71</v>
      </c>
      <c r="C28" s="51" t="s">
        <v>65</v>
      </c>
      <c r="D28" s="63">
        <f t="shared" si="2"/>
        <v>54</v>
      </c>
      <c r="E28" s="53">
        <f t="shared" si="3"/>
        <v>18</v>
      </c>
      <c r="F28" s="54">
        <v>36</v>
      </c>
      <c r="G28" s="53">
        <v>18</v>
      </c>
      <c r="H28" s="55"/>
      <c r="I28" s="55"/>
      <c r="J28" s="59"/>
      <c r="K28" s="59"/>
      <c r="L28" s="60"/>
      <c r="M28" s="60"/>
      <c r="N28" s="59">
        <v>36</v>
      </c>
      <c r="O28" s="55"/>
      <c r="P28" s="55"/>
      <c r="Q28" s="33"/>
      <c r="R28" s="31"/>
    </row>
    <row r="29" spans="1:18" ht="16.5" thickBot="1">
      <c r="A29" s="65" t="s">
        <v>97</v>
      </c>
      <c r="B29" s="77" t="s">
        <v>102</v>
      </c>
      <c r="C29" s="71"/>
      <c r="D29" s="72">
        <f>SUM(D30:D33)</f>
        <v>1231.5</v>
      </c>
      <c r="E29" s="73">
        <f>SUM(E30:E33)</f>
        <v>410.5</v>
      </c>
      <c r="F29" s="74">
        <f>SUM(F30:F33)</f>
        <v>821</v>
      </c>
      <c r="G29" s="75">
        <f>SUM(G30:G33)</f>
        <v>242</v>
      </c>
      <c r="H29" s="76"/>
      <c r="I29" s="76"/>
      <c r="J29" s="125">
        <f aca="true" t="shared" si="4" ref="J29:O29">SUM(J30:J33)</f>
        <v>178</v>
      </c>
      <c r="K29" s="125">
        <f t="shared" si="4"/>
        <v>184</v>
      </c>
      <c r="L29" s="125">
        <f t="shared" si="4"/>
        <v>158</v>
      </c>
      <c r="M29" s="125">
        <f t="shared" si="4"/>
        <v>90</v>
      </c>
      <c r="N29" s="125">
        <f t="shared" si="4"/>
        <v>90</v>
      </c>
      <c r="O29" s="76">
        <f t="shared" si="4"/>
        <v>121</v>
      </c>
      <c r="P29" s="55"/>
      <c r="Q29" s="33"/>
      <c r="R29" s="31"/>
    </row>
    <row r="30" spans="1:18" ht="16.5" thickBot="1">
      <c r="A30" s="62" t="s">
        <v>98</v>
      </c>
      <c r="B30" s="58" t="s">
        <v>103</v>
      </c>
      <c r="C30" s="51" t="s">
        <v>229</v>
      </c>
      <c r="D30" s="52">
        <f>E30+F30</f>
        <v>414</v>
      </c>
      <c r="E30" s="53">
        <f>F30*0.5</f>
        <v>138</v>
      </c>
      <c r="F30" s="66">
        <v>276</v>
      </c>
      <c r="G30" s="53">
        <v>60</v>
      </c>
      <c r="H30" s="55"/>
      <c r="I30" s="55"/>
      <c r="J30" s="59">
        <v>42</v>
      </c>
      <c r="K30" s="59">
        <v>46</v>
      </c>
      <c r="L30" s="60">
        <v>48</v>
      </c>
      <c r="M30" s="60">
        <v>30</v>
      </c>
      <c r="N30" s="59">
        <v>46</v>
      </c>
      <c r="O30" s="53">
        <v>64</v>
      </c>
      <c r="P30" s="55"/>
      <c r="Q30" s="33"/>
      <c r="R30" s="31"/>
    </row>
    <row r="31" spans="1:18" ht="16.5" thickBot="1">
      <c r="A31" s="62" t="s">
        <v>99</v>
      </c>
      <c r="B31" s="58" t="s">
        <v>45</v>
      </c>
      <c r="C31" s="51" t="s">
        <v>70</v>
      </c>
      <c r="D31" s="52">
        <f>E31+F31</f>
        <v>414</v>
      </c>
      <c r="E31" s="53">
        <f>F31*0.5</f>
        <v>138</v>
      </c>
      <c r="F31" s="66">
        <v>276</v>
      </c>
      <c r="G31" s="53">
        <v>98</v>
      </c>
      <c r="H31" s="55"/>
      <c r="I31" s="55"/>
      <c r="J31" s="59">
        <v>51</v>
      </c>
      <c r="K31" s="59">
        <v>46</v>
      </c>
      <c r="L31" s="60">
        <v>48</v>
      </c>
      <c r="M31" s="60">
        <v>30</v>
      </c>
      <c r="N31" s="59">
        <v>44</v>
      </c>
      <c r="O31" s="53">
        <v>57</v>
      </c>
      <c r="P31" s="55"/>
      <c r="Q31" s="33"/>
      <c r="R31" s="31"/>
    </row>
    <row r="32" spans="1:18" ht="16.5" thickBot="1">
      <c r="A32" s="62" t="s">
        <v>100</v>
      </c>
      <c r="B32" s="58" t="s">
        <v>78</v>
      </c>
      <c r="C32" s="51" t="s">
        <v>191</v>
      </c>
      <c r="D32" s="67">
        <f>E32+F32</f>
        <v>187.5</v>
      </c>
      <c r="E32" s="68">
        <f>F32*0.5</f>
        <v>62.5</v>
      </c>
      <c r="F32" s="69">
        <v>125</v>
      </c>
      <c r="G32" s="70">
        <v>34</v>
      </c>
      <c r="H32" s="55"/>
      <c r="I32" s="55"/>
      <c r="J32" s="59">
        <v>51</v>
      </c>
      <c r="K32" s="59">
        <v>46</v>
      </c>
      <c r="L32" s="60">
        <v>28</v>
      </c>
      <c r="M32" s="60"/>
      <c r="N32" s="59"/>
      <c r="O32" s="55"/>
      <c r="P32" s="55"/>
      <c r="Q32" s="33"/>
      <c r="R32" s="31"/>
    </row>
    <row r="33" spans="1:18" ht="16.5" thickBot="1">
      <c r="A33" s="62" t="s">
        <v>101</v>
      </c>
      <c r="B33" s="58" t="s">
        <v>230</v>
      </c>
      <c r="C33" s="51" t="s">
        <v>192</v>
      </c>
      <c r="D33" s="67">
        <v>216</v>
      </c>
      <c r="E33" s="68">
        <v>72</v>
      </c>
      <c r="F33" s="69">
        <v>144</v>
      </c>
      <c r="G33" s="70">
        <v>50</v>
      </c>
      <c r="H33" s="55"/>
      <c r="I33" s="55"/>
      <c r="J33" s="59">
        <v>34</v>
      </c>
      <c r="K33" s="59">
        <v>46</v>
      </c>
      <c r="L33" s="60">
        <v>34</v>
      </c>
      <c r="M33" s="60">
        <v>30</v>
      </c>
      <c r="N33" s="59"/>
      <c r="O33" s="55"/>
      <c r="P33" s="55"/>
      <c r="Q33" s="33"/>
      <c r="R33" s="31"/>
    </row>
    <row r="34" spans="1:18" s="5" customFormat="1" ht="24.75" customHeight="1" thickBot="1">
      <c r="A34" s="126" t="s">
        <v>26</v>
      </c>
      <c r="B34" s="127" t="s">
        <v>48</v>
      </c>
      <c r="C34" s="128"/>
      <c r="D34" s="129">
        <f>SUM(D50:D55)</f>
        <v>360</v>
      </c>
      <c r="E34" s="129">
        <f>SUM(E50:E55)</f>
        <v>120</v>
      </c>
      <c r="F34" s="130">
        <f>SUM(F50:F55)</f>
        <v>240</v>
      </c>
      <c r="G34" s="131">
        <f>SUM(G50:G55)</f>
        <v>100</v>
      </c>
      <c r="H34" s="131" t="e">
        <f>H50+H51+H52+#REF!+#REF!+#REF!+#REF!+#REF!</f>
        <v>#REF!</v>
      </c>
      <c r="I34" s="131" t="e">
        <f>I50+I51+I52+#REF!+#REF!+#REF!+#REF!+#REF!</f>
        <v>#REF!</v>
      </c>
      <c r="J34" s="129">
        <f aca="true" t="shared" si="5" ref="J34:O34">SUM(J50:J55)</f>
        <v>0</v>
      </c>
      <c r="K34" s="129">
        <f t="shared" si="5"/>
        <v>44</v>
      </c>
      <c r="L34" s="129">
        <f t="shared" si="5"/>
        <v>40</v>
      </c>
      <c r="M34" s="129">
        <f t="shared" si="5"/>
        <v>51</v>
      </c>
      <c r="N34" s="129">
        <f t="shared" si="5"/>
        <v>69</v>
      </c>
      <c r="O34" s="129">
        <f t="shared" si="5"/>
        <v>36</v>
      </c>
      <c r="P34" s="132"/>
      <c r="Q34" s="34">
        <f>SUM(Q50:Q52)</f>
        <v>164</v>
      </c>
      <c r="R34" s="35">
        <f>SUM(R50:R52)</f>
        <v>-36</v>
      </c>
    </row>
    <row r="35" spans="1:18" s="2" customFormat="1" ht="28.5" customHeight="1" hidden="1" thickBot="1">
      <c r="A35" s="133" t="s">
        <v>10</v>
      </c>
      <c r="B35" s="134" t="s">
        <v>11</v>
      </c>
      <c r="C35" s="135"/>
      <c r="D35" s="136">
        <f aca="true" t="shared" si="6" ref="D35:D49">E35+F35</f>
        <v>0</v>
      </c>
      <c r="E35" s="137">
        <f aca="true" t="shared" si="7" ref="E35:E49">F35*0.5</f>
        <v>0</v>
      </c>
      <c r="F35" s="54">
        <f aca="true" t="shared" si="8" ref="F35:F49">SUM(J35:O35)</f>
        <v>0</v>
      </c>
      <c r="G35" s="138">
        <f>SUM(G24:G33)</f>
        <v>910</v>
      </c>
      <c r="H35" s="138">
        <f>SUM(H36:H49)</f>
        <v>0</v>
      </c>
      <c r="I35" s="138">
        <f aca="true" t="shared" si="9" ref="I35:P35">SUM(I36:I49)</f>
        <v>0</v>
      </c>
      <c r="J35" s="138">
        <f t="shared" si="9"/>
        <v>0</v>
      </c>
      <c r="K35" s="138"/>
      <c r="L35" s="138">
        <f t="shared" si="9"/>
        <v>0</v>
      </c>
      <c r="M35" s="138">
        <f t="shared" si="9"/>
        <v>0</v>
      </c>
      <c r="N35" s="138"/>
      <c r="O35" s="138">
        <f t="shared" si="9"/>
        <v>0</v>
      </c>
      <c r="P35" s="138">
        <f t="shared" si="9"/>
        <v>0</v>
      </c>
      <c r="Q35" s="36"/>
      <c r="R35" s="37"/>
    </row>
    <row r="36" spans="1:18" ht="16.5" customHeight="1" hidden="1" thickBot="1">
      <c r="A36" s="139" t="s">
        <v>12</v>
      </c>
      <c r="B36" s="140"/>
      <c r="C36" s="141"/>
      <c r="D36" s="136">
        <f t="shared" si="6"/>
        <v>0</v>
      </c>
      <c r="E36" s="137">
        <f t="shared" si="7"/>
        <v>0</v>
      </c>
      <c r="F36" s="54">
        <f t="shared" si="8"/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6"/>
      <c r="R36" s="27"/>
    </row>
    <row r="37" spans="1:18" ht="16.5" customHeight="1" hidden="1" thickBot="1">
      <c r="A37" s="139" t="s">
        <v>13</v>
      </c>
      <c r="B37" s="140"/>
      <c r="C37" s="141"/>
      <c r="D37" s="136">
        <f t="shared" si="6"/>
        <v>0</v>
      </c>
      <c r="E37" s="137">
        <f t="shared" si="7"/>
        <v>0</v>
      </c>
      <c r="F37" s="54">
        <f t="shared" si="8"/>
        <v>0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6"/>
      <c r="R37" s="27"/>
    </row>
    <row r="38" spans="1:18" ht="16.5" customHeight="1" hidden="1" thickBot="1">
      <c r="A38" s="139" t="s">
        <v>14</v>
      </c>
      <c r="B38" s="140"/>
      <c r="C38" s="141"/>
      <c r="D38" s="136">
        <f t="shared" si="6"/>
        <v>0</v>
      </c>
      <c r="E38" s="137">
        <f t="shared" si="7"/>
        <v>0</v>
      </c>
      <c r="F38" s="54">
        <f t="shared" si="8"/>
        <v>0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26"/>
      <c r="R38" s="27"/>
    </row>
    <row r="39" spans="1:18" ht="16.5" customHeight="1" hidden="1" thickBot="1">
      <c r="A39" s="139" t="s">
        <v>15</v>
      </c>
      <c r="B39" s="140"/>
      <c r="C39" s="141"/>
      <c r="D39" s="136">
        <f t="shared" si="6"/>
        <v>0</v>
      </c>
      <c r="E39" s="137">
        <f t="shared" si="7"/>
        <v>0</v>
      </c>
      <c r="F39" s="54">
        <f t="shared" si="8"/>
        <v>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26"/>
      <c r="R39" s="27"/>
    </row>
    <row r="40" spans="1:18" ht="16.5" customHeight="1" hidden="1" thickBot="1">
      <c r="A40" s="139" t="s">
        <v>16</v>
      </c>
      <c r="B40" s="140"/>
      <c r="C40" s="141"/>
      <c r="D40" s="136">
        <f t="shared" si="6"/>
        <v>0</v>
      </c>
      <c r="E40" s="137">
        <f t="shared" si="7"/>
        <v>0</v>
      </c>
      <c r="F40" s="54">
        <f t="shared" si="8"/>
        <v>0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26"/>
      <c r="R40" s="27"/>
    </row>
    <row r="41" spans="1:18" ht="16.5" customHeight="1" hidden="1" thickBot="1">
      <c r="A41" s="139" t="s">
        <v>17</v>
      </c>
      <c r="B41" s="140"/>
      <c r="C41" s="141"/>
      <c r="D41" s="136">
        <f t="shared" si="6"/>
        <v>0</v>
      </c>
      <c r="E41" s="137">
        <f t="shared" si="7"/>
        <v>0</v>
      </c>
      <c r="F41" s="54">
        <f t="shared" si="8"/>
        <v>0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6"/>
      <c r="R41" s="27"/>
    </row>
    <row r="42" spans="1:18" ht="16.5" customHeight="1" hidden="1" thickBot="1">
      <c r="A42" s="139" t="s">
        <v>18</v>
      </c>
      <c r="B42" s="140"/>
      <c r="C42" s="141"/>
      <c r="D42" s="136">
        <f t="shared" si="6"/>
        <v>0</v>
      </c>
      <c r="E42" s="137">
        <f t="shared" si="7"/>
        <v>0</v>
      </c>
      <c r="F42" s="54">
        <f t="shared" si="8"/>
        <v>0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26"/>
      <c r="R42" s="27"/>
    </row>
    <row r="43" spans="1:18" ht="16.5" customHeight="1" hidden="1" thickBot="1">
      <c r="A43" s="139" t="s">
        <v>19</v>
      </c>
      <c r="B43" s="140"/>
      <c r="C43" s="141"/>
      <c r="D43" s="136">
        <f t="shared" si="6"/>
        <v>0</v>
      </c>
      <c r="E43" s="137">
        <f t="shared" si="7"/>
        <v>0</v>
      </c>
      <c r="F43" s="54">
        <f t="shared" si="8"/>
        <v>0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26"/>
      <c r="R43" s="27"/>
    </row>
    <row r="44" spans="1:18" ht="16.5" customHeight="1" hidden="1" thickBot="1">
      <c r="A44" s="139" t="s">
        <v>20</v>
      </c>
      <c r="B44" s="140"/>
      <c r="C44" s="141"/>
      <c r="D44" s="136">
        <f t="shared" si="6"/>
        <v>0</v>
      </c>
      <c r="E44" s="137">
        <f t="shared" si="7"/>
        <v>0</v>
      </c>
      <c r="F44" s="54">
        <f t="shared" si="8"/>
        <v>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26"/>
      <c r="R44" s="27"/>
    </row>
    <row r="45" spans="1:18" ht="16.5" customHeight="1" hidden="1" thickBot="1">
      <c r="A45" s="139" t="s">
        <v>21</v>
      </c>
      <c r="B45" s="140"/>
      <c r="C45" s="141"/>
      <c r="D45" s="136">
        <f t="shared" si="6"/>
        <v>0</v>
      </c>
      <c r="E45" s="137">
        <f t="shared" si="7"/>
        <v>0</v>
      </c>
      <c r="F45" s="54">
        <f t="shared" si="8"/>
        <v>0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26"/>
      <c r="R45" s="27"/>
    </row>
    <row r="46" spans="1:18" ht="16.5" customHeight="1" hidden="1" thickBot="1">
      <c r="A46" s="139" t="s">
        <v>22</v>
      </c>
      <c r="B46" s="140"/>
      <c r="C46" s="141"/>
      <c r="D46" s="136">
        <f t="shared" si="6"/>
        <v>0</v>
      </c>
      <c r="E46" s="137">
        <f t="shared" si="7"/>
        <v>0</v>
      </c>
      <c r="F46" s="54">
        <f t="shared" si="8"/>
        <v>0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26"/>
      <c r="R46" s="27"/>
    </row>
    <row r="47" spans="1:18" ht="16.5" customHeight="1" hidden="1" thickBot="1">
      <c r="A47" s="139" t="s">
        <v>23</v>
      </c>
      <c r="B47" s="140"/>
      <c r="C47" s="141"/>
      <c r="D47" s="136">
        <f t="shared" si="6"/>
        <v>0</v>
      </c>
      <c r="E47" s="137">
        <f t="shared" si="7"/>
        <v>0</v>
      </c>
      <c r="F47" s="54">
        <f t="shared" si="8"/>
        <v>0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26"/>
      <c r="R47" s="27"/>
    </row>
    <row r="48" spans="1:18" ht="16.5" customHeight="1" hidden="1" thickBot="1">
      <c r="A48" s="139" t="s">
        <v>24</v>
      </c>
      <c r="B48" s="140"/>
      <c r="C48" s="141"/>
      <c r="D48" s="136">
        <f t="shared" si="6"/>
        <v>0</v>
      </c>
      <c r="E48" s="137">
        <f t="shared" si="7"/>
        <v>0</v>
      </c>
      <c r="F48" s="54">
        <f t="shared" si="8"/>
        <v>0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26"/>
      <c r="R48" s="27"/>
    </row>
    <row r="49" spans="1:18" ht="16.5" customHeight="1" hidden="1" thickBot="1">
      <c r="A49" s="139" t="s">
        <v>25</v>
      </c>
      <c r="B49" s="140"/>
      <c r="C49" s="141"/>
      <c r="D49" s="136">
        <f t="shared" si="6"/>
        <v>0</v>
      </c>
      <c r="E49" s="137">
        <f t="shared" si="7"/>
        <v>0</v>
      </c>
      <c r="F49" s="54">
        <f t="shared" si="8"/>
        <v>0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26"/>
      <c r="R49" s="27"/>
    </row>
    <row r="50" spans="1:18" s="7" customFormat="1" ht="17.25" customHeight="1" thickBot="1">
      <c r="A50" s="142" t="s">
        <v>49</v>
      </c>
      <c r="B50" s="143" t="s">
        <v>194</v>
      </c>
      <c r="C50" s="144" t="s">
        <v>228</v>
      </c>
      <c r="D50" s="145">
        <v>66</v>
      </c>
      <c r="E50" s="145">
        <v>22</v>
      </c>
      <c r="F50" s="54">
        <v>44</v>
      </c>
      <c r="G50" s="145">
        <v>22</v>
      </c>
      <c r="H50" s="146"/>
      <c r="I50" s="146"/>
      <c r="J50" s="147"/>
      <c r="K50" s="147"/>
      <c r="L50" s="147"/>
      <c r="M50" s="147">
        <v>27</v>
      </c>
      <c r="N50" s="147">
        <v>17</v>
      </c>
      <c r="O50" s="147"/>
      <c r="P50" s="146"/>
      <c r="Q50" s="38">
        <v>34</v>
      </c>
      <c r="R50" s="39">
        <f>F50-Q50</f>
        <v>10</v>
      </c>
    </row>
    <row r="51" spans="1:18" ht="17.25" customHeight="1" thickBot="1">
      <c r="A51" s="142" t="s">
        <v>50</v>
      </c>
      <c r="B51" s="143" t="s">
        <v>195</v>
      </c>
      <c r="C51" s="144" t="s">
        <v>85</v>
      </c>
      <c r="D51" s="145">
        <v>60</v>
      </c>
      <c r="E51" s="145">
        <v>20</v>
      </c>
      <c r="F51" s="54">
        <v>40</v>
      </c>
      <c r="G51" s="145">
        <v>6</v>
      </c>
      <c r="H51" s="53"/>
      <c r="I51" s="53"/>
      <c r="J51" s="147"/>
      <c r="K51" s="147"/>
      <c r="L51" s="147">
        <v>40</v>
      </c>
      <c r="M51" s="147"/>
      <c r="N51" s="147"/>
      <c r="O51" s="147"/>
      <c r="P51" s="53"/>
      <c r="Q51" s="27">
        <v>78</v>
      </c>
      <c r="R51" s="39">
        <f>F51-Q51</f>
        <v>-38</v>
      </c>
    </row>
    <row r="52" spans="1:18" ht="18" customHeight="1" thickBot="1">
      <c r="A52" s="142" t="s">
        <v>51</v>
      </c>
      <c r="B52" s="143" t="s">
        <v>196</v>
      </c>
      <c r="C52" s="144" t="s">
        <v>85</v>
      </c>
      <c r="D52" s="145">
        <v>66</v>
      </c>
      <c r="E52" s="145">
        <v>22</v>
      </c>
      <c r="F52" s="54">
        <v>44</v>
      </c>
      <c r="G52" s="145">
        <v>20</v>
      </c>
      <c r="H52" s="53"/>
      <c r="I52" s="53"/>
      <c r="J52" s="147"/>
      <c r="K52" s="147">
        <v>44</v>
      </c>
      <c r="L52" s="147"/>
      <c r="M52" s="147"/>
      <c r="N52" s="147"/>
      <c r="O52" s="147"/>
      <c r="P52" s="53"/>
      <c r="Q52" s="27">
        <v>52</v>
      </c>
      <c r="R52" s="39">
        <f>F52-Q52</f>
        <v>-8</v>
      </c>
    </row>
    <row r="53" spans="1:18" ht="18" customHeight="1" thickBot="1">
      <c r="A53" s="142" t="s">
        <v>197</v>
      </c>
      <c r="B53" s="143" t="s">
        <v>198</v>
      </c>
      <c r="C53" s="144" t="s">
        <v>224</v>
      </c>
      <c r="D53" s="145">
        <v>66</v>
      </c>
      <c r="E53" s="145">
        <v>22</v>
      </c>
      <c r="F53" s="54">
        <v>44</v>
      </c>
      <c r="G53" s="145">
        <v>20</v>
      </c>
      <c r="H53" s="53"/>
      <c r="I53" s="177"/>
      <c r="J53" s="147"/>
      <c r="K53" s="147"/>
      <c r="L53" s="147"/>
      <c r="M53" s="147">
        <v>24</v>
      </c>
      <c r="N53" s="204">
        <v>20</v>
      </c>
      <c r="O53" s="147"/>
      <c r="P53" s="53"/>
      <c r="Q53" s="27"/>
      <c r="R53" s="39"/>
    </row>
    <row r="54" spans="1:18" ht="18" customHeight="1" thickBot="1">
      <c r="A54" s="142" t="s">
        <v>199</v>
      </c>
      <c r="B54" s="143" t="s">
        <v>200</v>
      </c>
      <c r="C54" s="144" t="s">
        <v>85</v>
      </c>
      <c r="D54" s="145">
        <v>54</v>
      </c>
      <c r="E54" s="145">
        <v>18</v>
      </c>
      <c r="F54" s="54">
        <v>36</v>
      </c>
      <c r="G54" s="145">
        <v>16</v>
      </c>
      <c r="H54" s="53"/>
      <c r="I54" s="177"/>
      <c r="J54" s="147"/>
      <c r="K54" s="147"/>
      <c r="L54" s="147"/>
      <c r="M54" s="147"/>
      <c r="N54" s="204"/>
      <c r="O54" s="147">
        <v>36</v>
      </c>
      <c r="P54" s="53"/>
      <c r="Q54" s="27"/>
      <c r="R54" s="39"/>
    </row>
    <row r="55" spans="1:18" ht="18" customHeight="1" thickBot="1">
      <c r="A55" s="142" t="s">
        <v>201</v>
      </c>
      <c r="B55" s="143" t="s">
        <v>81</v>
      </c>
      <c r="C55" s="144" t="s">
        <v>85</v>
      </c>
      <c r="D55" s="145">
        <v>48</v>
      </c>
      <c r="E55" s="145">
        <v>16</v>
      </c>
      <c r="F55" s="54">
        <v>32</v>
      </c>
      <c r="G55" s="145">
        <v>16</v>
      </c>
      <c r="H55" s="53"/>
      <c r="I55" s="177"/>
      <c r="J55" s="205"/>
      <c r="K55" s="205"/>
      <c r="L55" s="206"/>
      <c r="M55" s="206"/>
      <c r="N55" s="204">
        <v>32</v>
      </c>
      <c r="O55" s="147"/>
      <c r="P55" s="53"/>
      <c r="Q55" s="27"/>
      <c r="R55" s="39"/>
    </row>
    <row r="56" spans="1:18" s="2" customFormat="1" ht="15.75" customHeight="1" thickBot="1">
      <c r="A56" s="149" t="s">
        <v>27</v>
      </c>
      <c r="B56" s="150" t="s">
        <v>28</v>
      </c>
      <c r="C56" s="151"/>
      <c r="D56" s="152">
        <f>SUM(D57+D63+D67+D75)</f>
        <v>1004</v>
      </c>
      <c r="E56" s="153">
        <f>SUM(E57+E63+E67+E75)</f>
        <v>230</v>
      </c>
      <c r="F56" s="154">
        <f>SUM(F57+F63+F67+F75)</f>
        <v>1270</v>
      </c>
      <c r="G56" s="155">
        <f>SUM(G57+G63+G67+G75)</f>
        <v>134</v>
      </c>
      <c r="H56" s="155" t="e">
        <f>H57+#REF!+#REF!+#REF!+#REF!+#REF!</f>
        <v>#REF!</v>
      </c>
      <c r="I56" s="155" t="e">
        <f>I57+#REF!+#REF!+#REF!+#REF!+#REF!</f>
        <v>#REF!</v>
      </c>
      <c r="J56" s="153">
        <f>SUM(J57+J63+J67+J75)</f>
        <v>204</v>
      </c>
      <c r="K56" s="153">
        <f>SUM(K57+K63+K67+K75)</f>
        <v>262</v>
      </c>
      <c r="L56" s="153">
        <f>SUM(L57+L63+L67+L75)</f>
        <v>143</v>
      </c>
      <c r="M56" s="153">
        <f>SUM(M57+M63+M67+M75)</f>
        <v>207</v>
      </c>
      <c r="N56" s="156">
        <f>SUM(N57+N67+N71)</f>
        <v>233</v>
      </c>
      <c r="O56" s="153">
        <f>SUM(O57+O63+O67+O71)</f>
        <v>147</v>
      </c>
      <c r="P56" s="155"/>
      <c r="Q56" s="36" t="e">
        <f>Q58+Q59+#REF!+#REF!+#REF!</f>
        <v>#REF!</v>
      </c>
      <c r="R56" s="37">
        <v>581</v>
      </c>
    </row>
    <row r="57" spans="1:18" s="3" customFormat="1" ht="54" customHeight="1" thickBot="1">
      <c r="A57" s="199" t="s">
        <v>29</v>
      </c>
      <c r="B57" s="202" t="s">
        <v>202</v>
      </c>
      <c r="C57" s="135" t="s">
        <v>86</v>
      </c>
      <c r="D57" s="158">
        <f>SUM(D58:D62)</f>
        <v>219</v>
      </c>
      <c r="E57" s="158">
        <f>SUM(E58:E62)</f>
        <v>73</v>
      </c>
      <c r="F57" s="158">
        <f>SUM(F58:F62)</f>
        <v>326</v>
      </c>
      <c r="G57" s="158">
        <f>SUM(G58:G62)</f>
        <v>46</v>
      </c>
      <c r="H57" s="146"/>
      <c r="I57" s="146"/>
      <c r="J57" s="158">
        <f>SUM(J58:J62)</f>
        <v>204</v>
      </c>
      <c r="K57" s="158">
        <f>SUM(K58:K62)</f>
        <v>122</v>
      </c>
      <c r="L57" s="158">
        <f>SUM(L58:L62)</f>
        <v>0</v>
      </c>
      <c r="M57" s="158">
        <f>SUM(M58:M62)</f>
        <v>0</v>
      </c>
      <c r="N57" s="203"/>
      <c r="O57" s="203"/>
      <c r="P57" s="159"/>
      <c r="Q57" s="40"/>
      <c r="R57" s="41"/>
    </row>
    <row r="58" spans="1:18" s="4" customFormat="1" ht="30" customHeight="1" thickBot="1">
      <c r="A58" s="157" t="s">
        <v>30</v>
      </c>
      <c r="B58" s="180" t="s">
        <v>203</v>
      </c>
      <c r="C58" s="144" t="s">
        <v>85</v>
      </c>
      <c r="D58" s="147">
        <v>51</v>
      </c>
      <c r="E58" s="147">
        <v>17</v>
      </c>
      <c r="F58" s="145">
        <v>34</v>
      </c>
      <c r="G58" s="145">
        <v>12</v>
      </c>
      <c r="H58" s="146"/>
      <c r="I58" s="146"/>
      <c r="J58" s="147">
        <v>34</v>
      </c>
      <c r="K58" s="147"/>
      <c r="L58" s="147"/>
      <c r="M58" s="147"/>
      <c r="N58" s="146"/>
      <c r="O58" s="146"/>
      <c r="P58" s="160"/>
      <c r="Q58" s="42">
        <v>52</v>
      </c>
      <c r="R58" s="42">
        <f>F58-Q58</f>
        <v>-18</v>
      </c>
    </row>
    <row r="59" spans="1:18" s="4" customFormat="1" ht="18.75" customHeight="1" thickBot="1">
      <c r="A59" s="181" t="s">
        <v>31</v>
      </c>
      <c r="B59" s="147" t="s">
        <v>204</v>
      </c>
      <c r="C59" s="182" t="s">
        <v>85</v>
      </c>
      <c r="D59" s="183">
        <v>72</v>
      </c>
      <c r="E59" s="183">
        <v>24</v>
      </c>
      <c r="F59" s="184">
        <v>48</v>
      </c>
      <c r="G59" s="184">
        <v>20</v>
      </c>
      <c r="H59" s="185"/>
      <c r="I59" s="185"/>
      <c r="J59" s="183">
        <v>48</v>
      </c>
      <c r="K59" s="183"/>
      <c r="L59" s="183"/>
      <c r="M59" s="183"/>
      <c r="N59" s="185"/>
      <c r="O59" s="146"/>
      <c r="P59" s="160"/>
      <c r="Q59" s="42">
        <v>62</v>
      </c>
      <c r="R59" s="42">
        <f>F59-Q59</f>
        <v>-14</v>
      </c>
    </row>
    <row r="60" spans="1:18" s="4" customFormat="1" ht="33" customHeight="1" thickBot="1">
      <c r="A60" s="181" t="s">
        <v>205</v>
      </c>
      <c r="B60" s="186" t="s">
        <v>206</v>
      </c>
      <c r="C60" s="187" t="s">
        <v>85</v>
      </c>
      <c r="D60" s="183">
        <v>48</v>
      </c>
      <c r="E60" s="183">
        <v>16</v>
      </c>
      <c r="F60" s="184">
        <v>32</v>
      </c>
      <c r="G60" s="184">
        <v>8</v>
      </c>
      <c r="H60" s="188"/>
      <c r="I60" s="188"/>
      <c r="J60" s="183"/>
      <c r="K60" s="183">
        <v>32</v>
      </c>
      <c r="L60" s="183"/>
      <c r="M60" s="183"/>
      <c r="N60" s="188"/>
      <c r="O60" s="146"/>
      <c r="P60" s="160"/>
      <c r="Q60" s="43"/>
      <c r="R60" s="43"/>
    </row>
    <row r="61" spans="1:18" s="4" customFormat="1" ht="16.5" customHeight="1" thickBot="1">
      <c r="A61" s="181" t="s">
        <v>207</v>
      </c>
      <c r="B61" s="186" t="s">
        <v>208</v>
      </c>
      <c r="C61" s="189" t="s">
        <v>85</v>
      </c>
      <c r="D61" s="147">
        <v>48</v>
      </c>
      <c r="E61" s="147">
        <v>16</v>
      </c>
      <c r="F61" s="145">
        <v>32</v>
      </c>
      <c r="G61" s="145">
        <v>6</v>
      </c>
      <c r="H61" s="190"/>
      <c r="I61" s="190"/>
      <c r="J61" s="147"/>
      <c r="K61" s="147">
        <v>32</v>
      </c>
      <c r="L61" s="147"/>
      <c r="M61" s="147"/>
      <c r="N61" s="190"/>
      <c r="O61" s="146"/>
      <c r="P61" s="160"/>
      <c r="Q61" s="43"/>
      <c r="R61" s="43"/>
    </row>
    <row r="62" spans="1:18" s="4" customFormat="1" ht="15" customHeight="1" thickBot="1">
      <c r="A62" s="157" t="s">
        <v>32</v>
      </c>
      <c r="B62" s="140"/>
      <c r="C62" s="191" t="s">
        <v>85</v>
      </c>
      <c r="D62" s="192"/>
      <c r="E62" s="146"/>
      <c r="F62" s="193">
        <v>180</v>
      </c>
      <c r="G62" s="146"/>
      <c r="H62" s="146"/>
      <c r="I62" s="146"/>
      <c r="J62" s="194">
        <v>122</v>
      </c>
      <c r="K62" s="194">
        <v>58</v>
      </c>
      <c r="L62" s="194"/>
      <c r="M62" s="194"/>
      <c r="N62" s="146"/>
      <c r="O62" s="146"/>
      <c r="P62" s="160"/>
      <c r="Q62" s="43"/>
      <c r="R62" s="43"/>
    </row>
    <row r="63" spans="1:18" s="4" customFormat="1" ht="32.25" customHeight="1" thickBot="1">
      <c r="A63" s="199" t="s">
        <v>82</v>
      </c>
      <c r="B63" s="200" t="s">
        <v>209</v>
      </c>
      <c r="C63" s="201" t="s">
        <v>86</v>
      </c>
      <c r="D63" s="162">
        <f>SUM(D64:D65)</f>
        <v>543</v>
      </c>
      <c r="E63" s="162">
        <f>SUM(E64:E65)</f>
        <v>63</v>
      </c>
      <c r="F63" s="162">
        <f>SUM(F64:F65)</f>
        <v>490</v>
      </c>
      <c r="G63" s="158">
        <f>SUM(G64:G65)</f>
        <v>64</v>
      </c>
      <c r="H63" s="146"/>
      <c r="I63" s="146"/>
      <c r="J63" s="158">
        <v>0</v>
      </c>
      <c r="K63" s="158">
        <f>SUM(K64:K65)</f>
        <v>140</v>
      </c>
      <c r="L63" s="158">
        <f>SUM(L64:L65)</f>
        <v>143</v>
      </c>
      <c r="M63" s="158">
        <f>SUM(M64:M65)</f>
        <v>207</v>
      </c>
      <c r="N63" s="158">
        <f>SUM(N64:N65)</f>
        <v>0</v>
      </c>
      <c r="O63" s="158">
        <f>SUM(O64:O65)</f>
        <v>0</v>
      </c>
      <c r="P63" s="160"/>
      <c r="Q63" s="43"/>
      <c r="R63" s="43"/>
    </row>
    <row r="64" spans="1:18" s="4" customFormat="1" ht="31.5" customHeight="1" thickBot="1">
      <c r="A64" s="181" t="s">
        <v>83</v>
      </c>
      <c r="B64" s="198" t="s">
        <v>210</v>
      </c>
      <c r="C64" s="182" t="s">
        <v>191</v>
      </c>
      <c r="D64" s="147">
        <v>189</v>
      </c>
      <c r="E64" s="147">
        <v>63</v>
      </c>
      <c r="F64" s="147">
        <v>136</v>
      </c>
      <c r="G64" s="147">
        <v>64</v>
      </c>
      <c r="H64" s="146"/>
      <c r="I64" s="146"/>
      <c r="J64" s="146"/>
      <c r="K64" s="146">
        <v>30</v>
      </c>
      <c r="L64" s="146">
        <v>32</v>
      </c>
      <c r="M64" s="147">
        <v>74</v>
      </c>
      <c r="N64" s="147"/>
      <c r="O64" s="147"/>
      <c r="P64" s="160"/>
      <c r="Q64" s="43"/>
      <c r="R64" s="43"/>
    </row>
    <row r="65" spans="1:18" s="4" customFormat="1" ht="15" customHeight="1" thickBot="1">
      <c r="A65" s="157" t="s">
        <v>84</v>
      </c>
      <c r="B65" s="140"/>
      <c r="C65" s="144" t="s">
        <v>191</v>
      </c>
      <c r="D65" s="195">
        <v>354</v>
      </c>
      <c r="E65" s="185"/>
      <c r="F65" s="178">
        <v>354</v>
      </c>
      <c r="G65" s="185"/>
      <c r="H65" s="185"/>
      <c r="I65" s="185"/>
      <c r="J65" s="185"/>
      <c r="K65" s="185">
        <v>110</v>
      </c>
      <c r="L65" s="185">
        <v>111</v>
      </c>
      <c r="M65" s="185">
        <v>133</v>
      </c>
      <c r="N65" s="183"/>
      <c r="O65" s="183"/>
      <c r="P65" s="160"/>
      <c r="Q65" s="43"/>
      <c r="R65" s="43"/>
    </row>
    <row r="66" spans="1:18" s="4" customFormat="1" ht="15.75" customHeight="1" thickBot="1">
      <c r="A66" s="157" t="s">
        <v>211</v>
      </c>
      <c r="B66" s="140"/>
      <c r="C66" s="196" t="s">
        <v>85</v>
      </c>
      <c r="D66" s="190"/>
      <c r="E66" s="190"/>
      <c r="F66" s="197">
        <v>288</v>
      </c>
      <c r="G66" s="190"/>
      <c r="H66" s="190"/>
      <c r="I66" s="190"/>
      <c r="J66" s="190"/>
      <c r="K66" s="190"/>
      <c r="L66" s="190"/>
      <c r="M66" s="190">
        <v>288</v>
      </c>
      <c r="N66" s="147"/>
      <c r="O66" s="147"/>
      <c r="P66" s="160"/>
      <c r="Q66" s="43"/>
      <c r="R66" s="43"/>
    </row>
    <row r="67" spans="1:18" s="4" customFormat="1" ht="33.75" customHeight="1" thickBot="1">
      <c r="A67" s="199" t="s">
        <v>215</v>
      </c>
      <c r="B67" s="207" t="s">
        <v>212</v>
      </c>
      <c r="C67" s="201" t="s">
        <v>86</v>
      </c>
      <c r="D67" s="208">
        <f>SUM(D68:D68)</f>
        <v>162</v>
      </c>
      <c r="E67" s="208">
        <f>SUM(E68:E68)</f>
        <v>54</v>
      </c>
      <c r="F67" s="208">
        <f>SUM(F68:F70)</f>
        <v>414</v>
      </c>
      <c r="G67" s="208">
        <f>SUM(G68:G68)</f>
        <v>24</v>
      </c>
      <c r="H67" s="203"/>
      <c r="I67" s="203"/>
      <c r="J67" s="208">
        <v>0</v>
      </c>
      <c r="K67" s="208">
        <f>SUM(K68:K68)</f>
        <v>0</v>
      </c>
      <c r="L67" s="208">
        <f>SUM(L68:L68)</f>
        <v>0</v>
      </c>
      <c r="M67" s="208">
        <f>SUM(M69:M70)</f>
        <v>0</v>
      </c>
      <c r="N67" s="208">
        <f>SUM(N68:N70)</f>
        <v>154</v>
      </c>
      <c r="O67" s="208">
        <f>SUM(O68:O69)</f>
        <v>80</v>
      </c>
      <c r="P67" s="160"/>
      <c r="Q67" s="43"/>
      <c r="R67" s="43"/>
    </row>
    <row r="68" spans="1:18" s="4" customFormat="1" ht="52.5" customHeight="1" thickBot="1">
      <c r="A68" s="209" t="s">
        <v>216</v>
      </c>
      <c r="B68" s="210" t="s">
        <v>213</v>
      </c>
      <c r="C68" s="211" t="s">
        <v>228</v>
      </c>
      <c r="D68" s="212">
        <v>162</v>
      </c>
      <c r="E68" s="212">
        <v>54</v>
      </c>
      <c r="F68" s="212">
        <v>108</v>
      </c>
      <c r="G68" s="212">
        <v>24</v>
      </c>
      <c r="H68" s="213"/>
      <c r="I68" s="213"/>
      <c r="J68" s="214"/>
      <c r="K68" s="212"/>
      <c r="L68" s="212"/>
      <c r="M68" s="212"/>
      <c r="N68" s="212">
        <v>74</v>
      </c>
      <c r="O68" s="212">
        <v>34</v>
      </c>
      <c r="P68" s="160"/>
      <c r="Q68" s="43"/>
      <c r="R68" s="43"/>
    </row>
    <row r="69" spans="1:18" s="10" customFormat="1" ht="16.5" thickBot="1">
      <c r="A69" s="181" t="s">
        <v>217</v>
      </c>
      <c r="B69" s="215" t="s">
        <v>55</v>
      </c>
      <c r="C69" s="189" t="s">
        <v>85</v>
      </c>
      <c r="D69" s="216">
        <v>126</v>
      </c>
      <c r="E69" s="146"/>
      <c r="F69" s="179">
        <v>126</v>
      </c>
      <c r="G69" s="146"/>
      <c r="H69" s="146"/>
      <c r="I69" s="146"/>
      <c r="J69" s="88"/>
      <c r="K69" s="147"/>
      <c r="L69" s="147"/>
      <c r="M69" s="147"/>
      <c r="N69" s="163">
        <v>80</v>
      </c>
      <c r="O69" s="147">
        <v>46</v>
      </c>
      <c r="P69" s="146"/>
      <c r="Q69" s="44"/>
      <c r="R69" s="45"/>
    </row>
    <row r="70" spans="1:18" ht="16.5" thickBot="1">
      <c r="A70" s="157" t="s">
        <v>218</v>
      </c>
      <c r="B70" s="140" t="s">
        <v>56</v>
      </c>
      <c r="C70" s="191" t="s">
        <v>85</v>
      </c>
      <c r="D70" s="161">
        <v>180</v>
      </c>
      <c r="E70" s="146"/>
      <c r="F70" s="179">
        <v>180</v>
      </c>
      <c r="G70" s="146"/>
      <c r="H70" s="146"/>
      <c r="I70" s="146"/>
      <c r="J70" s="88"/>
      <c r="K70" s="147"/>
      <c r="L70" s="147"/>
      <c r="M70" s="147"/>
      <c r="N70" s="147"/>
      <c r="O70" s="147">
        <v>180</v>
      </c>
      <c r="P70" s="146"/>
      <c r="Q70" s="26">
        <f>F69+F70</f>
        <v>306</v>
      </c>
      <c r="R70" s="27"/>
    </row>
    <row r="71" spans="1:18" ht="16.5" thickBot="1">
      <c r="A71" s="199" t="s">
        <v>214</v>
      </c>
      <c r="B71" s="217" t="s">
        <v>219</v>
      </c>
      <c r="C71" s="201" t="s">
        <v>86</v>
      </c>
      <c r="D71" s="218"/>
      <c r="E71" s="203"/>
      <c r="F71" s="219"/>
      <c r="G71" s="203"/>
      <c r="H71" s="203"/>
      <c r="I71" s="220"/>
      <c r="J71" s="221"/>
      <c r="K71" s="162"/>
      <c r="L71" s="162"/>
      <c r="M71" s="162"/>
      <c r="N71" s="162">
        <f>SUM(N72:N73)</f>
        <v>79</v>
      </c>
      <c r="O71" s="162">
        <f>SUM(O72:O73)</f>
        <v>67</v>
      </c>
      <c r="P71" s="146"/>
      <c r="Q71" s="26"/>
      <c r="R71" s="27"/>
    </row>
    <row r="72" spans="1:18" ht="14.25" customHeight="1" thickBot="1">
      <c r="A72" s="181" t="s">
        <v>220</v>
      </c>
      <c r="B72" s="198" t="s">
        <v>223</v>
      </c>
      <c r="C72" s="182" t="s">
        <v>85</v>
      </c>
      <c r="D72" s="161">
        <v>75</v>
      </c>
      <c r="E72" s="146">
        <v>25</v>
      </c>
      <c r="F72" s="179">
        <v>50</v>
      </c>
      <c r="G72" s="146">
        <f>SUM(G73:G74)</f>
        <v>0</v>
      </c>
      <c r="H72" s="146"/>
      <c r="I72" s="222"/>
      <c r="J72" s="88">
        <f>SUM(J73:J74)</f>
        <v>0</v>
      </c>
      <c r="K72" s="147">
        <f>SUM(K73:K74)</f>
        <v>0</v>
      </c>
      <c r="L72" s="147">
        <f>SUM(L73:L74)</f>
        <v>0</v>
      </c>
      <c r="M72" s="147">
        <f>SUM(M73:M74)</f>
        <v>0</v>
      </c>
      <c r="N72" s="147">
        <v>34</v>
      </c>
      <c r="O72" s="147">
        <v>16</v>
      </c>
      <c r="P72" s="146"/>
      <c r="Q72" s="26"/>
      <c r="R72" s="27"/>
    </row>
    <row r="73" spans="1:18" ht="16.5" thickBot="1">
      <c r="A73" s="157" t="s">
        <v>221</v>
      </c>
      <c r="B73" s="140"/>
      <c r="C73" s="144" t="s">
        <v>228</v>
      </c>
      <c r="D73" s="161">
        <v>96</v>
      </c>
      <c r="E73" s="146"/>
      <c r="F73" s="179">
        <v>96</v>
      </c>
      <c r="G73" s="146"/>
      <c r="H73" s="146"/>
      <c r="I73" s="222"/>
      <c r="J73" s="88"/>
      <c r="K73" s="147"/>
      <c r="L73" s="147"/>
      <c r="M73" s="147"/>
      <c r="N73" s="147">
        <v>45</v>
      </c>
      <c r="O73" s="147">
        <v>51</v>
      </c>
      <c r="P73" s="146"/>
      <c r="Q73" s="26"/>
      <c r="R73" s="27"/>
    </row>
    <row r="74" spans="1:18" ht="16.5" thickBot="1">
      <c r="A74" s="157" t="s">
        <v>222</v>
      </c>
      <c r="B74" s="140"/>
      <c r="C74" s="144" t="s">
        <v>85</v>
      </c>
      <c r="D74" s="161">
        <v>180</v>
      </c>
      <c r="E74" s="146"/>
      <c r="F74" s="179">
        <v>180</v>
      </c>
      <c r="G74" s="146"/>
      <c r="H74" s="146"/>
      <c r="I74" s="222"/>
      <c r="J74" s="88"/>
      <c r="K74" s="147"/>
      <c r="L74" s="147"/>
      <c r="M74" s="147"/>
      <c r="N74" s="147"/>
      <c r="O74" s="147">
        <v>180</v>
      </c>
      <c r="P74" s="146"/>
      <c r="Q74" s="26"/>
      <c r="R74" s="27"/>
    </row>
    <row r="75" spans="1:18" s="9" customFormat="1" ht="16.5" thickBot="1">
      <c r="A75" s="164" t="s">
        <v>52</v>
      </c>
      <c r="B75" s="165" t="s">
        <v>36</v>
      </c>
      <c r="C75" s="166" t="s">
        <v>65</v>
      </c>
      <c r="D75" s="167">
        <f>E75+F75</f>
        <v>80</v>
      </c>
      <c r="E75" s="148">
        <v>40</v>
      </c>
      <c r="F75" s="108">
        <v>40</v>
      </c>
      <c r="G75" s="148"/>
      <c r="H75" s="148"/>
      <c r="I75" s="223"/>
      <c r="J75" s="206"/>
      <c r="K75" s="206"/>
      <c r="L75" s="206"/>
      <c r="M75" s="206"/>
      <c r="N75" s="206"/>
      <c r="O75" s="206">
        <v>40</v>
      </c>
      <c r="P75" s="168"/>
      <c r="Q75" s="46"/>
      <c r="R75" s="47"/>
    </row>
    <row r="76" spans="1:18" s="9" customFormat="1" ht="16.5" thickBot="1">
      <c r="A76" s="149"/>
      <c r="B76" s="150"/>
      <c r="C76" s="151"/>
      <c r="D76" s="154"/>
      <c r="E76" s="155"/>
      <c r="F76" s="155"/>
      <c r="G76" s="153">
        <f>SUM(G19+G56)</f>
        <v>1119</v>
      </c>
      <c r="H76" s="155"/>
      <c r="I76" s="155"/>
      <c r="J76" s="153">
        <f aca="true" t="shared" si="10" ref="J76:O76">SUM(J19+J34+J56+J75)</f>
        <v>612</v>
      </c>
      <c r="K76" s="153">
        <f t="shared" si="10"/>
        <v>828</v>
      </c>
      <c r="L76" s="153">
        <f t="shared" si="10"/>
        <v>576</v>
      </c>
      <c r="M76" s="153">
        <f t="shared" si="10"/>
        <v>540</v>
      </c>
      <c r="N76" s="153">
        <f t="shared" si="10"/>
        <v>576</v>
      </c>
      <c r="O76" s="153">
        <f t="shared" si="10"/>
        <v>396</v>
      </c>
      <c r="P76" s="168"/>
      <c r="Q76" s="46"/>
      <c r="R76" s="47"/>
    </row>
    <row r="77" spans="1:18" s="8" customFormat="1" ht="16.5" thickBot="1">
      <c r="A77" s="169"/>
      <c r="B77" s="170" t="s">
        <v>53</v>
      </c>
      <c r="C77" s="171"/>
      <c r="D77" s="172"/>
      <c r="E77" s="173"/>
      <c r="F77" s="174">
        <f>SUM(F56+F34+F19)</f>
        <v>3562</v>
      </c>
      <c r="G77" s="175"/>
      <c r="H77" s="175"/>
      <c r="I77" s="175"/>
      <c r="J77" s="176"/>
      <c r="K77" s="176"/>
      <c r="L77" s="176"/>
      <c r="M77" s="176"/>
      <c r="N77" s="176"/>
      <c r="O77" s="176"/>
      <c r="P77" s="173"/>
      <c r="Q77" s="48"/>
      <c r="R77" s="49"/>
    </row>
    <row r="78" spans="1:18" ht="35.25" customHeight="1" thickBot="1">
      <c r="A78" s="229" t="s">
        <v>190</v>
      </c>
      <c r="B78" s="230"/>
      <c r="C78" s="230"/>
      <c r="D78" s="230"/>
      <c r="E78" s="231"/>
      <c r="F78" s="238" t="s">
        <v>5</v>
      </c>
      <c r="G78" s="241" t="s">
        <v>54</v>
      </c>
      <c r="H78" s="241"/>
      <c r="I78" s="241"/>
      <c r="J78" s="52">
        <v>12</v>
      </c>
      <c r="K78" s="100">
        <v>12</v>
      </c>
      <c r="L78" s="100">
        <v>10</v>
      </c>
      <c r="M78" s="100">
        <v>9</v>
      </c>
      <c r="N78" s="100">
        <v>11</v>
      </c>
      <c r="O78" s="100">
        <v>5</v>
      </c>
      <c r="P78" s="100"/>
      <c r="Q78" s="26">
        <f aca="true" t="shared" si="11" ref="Q78:Q83">SUM(J78:O78)</f>
        <v>59</v>
      </c>
      <c r="R78" s="27"/>
    </row>
    <row r="79" spans="1:18" ht="37.5" customHeight="1" thickBot="1">
      <c r="A79" s="232"/>
      <c r="B79" s="233"/>
      <c r="C79" s="233"/>
      <c r="D79" s="233"/>
      <c r="E79" s="234"/>
      <c r="F79" s="239"/>
      <c r="G79" s="241" t="s">
        <v>55</v>
      </c>
      <c r="H79" s="241"/>
      <c r="I79" s="241"/>
      <c r="J79" s="107">
        <v>122</v>
      </c>
      <c r="K79" s="53">
        <v>168</v>
      </c>
      <c r="L79" s="53">
        <v>111</v>
      </c>
      <c r="M79" s="53">
        <v>133</v>
      </c>
      <c r="N79" s="53">
        <v>125</v>
      </c>
      <c r="O79" s="53">
        <v>97</v>
      </c>
      <c r="P79" s="53"/>
      <c r="Q79" s="26">
        <f t="shared" si="11"/>
        <v>756</v>
      </c>
      <c r="R79" s="27">
        <f>Q79+O80</f>
        <v>1116</v>
      </c>
    </row>
    <row r="80" spans="1:18" ht="48" customHeight="1" thickBot="1">
      <c r="A80" s="232"/>
      <c r="B80" s="233"/>
      <c r="C80" s="233"/>
      <c r="D80" s="233"/>
      <c r="E80" s="234"/>
      <c r="F80" s="239"/>
      <c r="G80" s="241" t="s">
        <v>56</v>
      </c>
      <c r="H80" s="241"/>
      <c r="I80" s="241"/>
      <c r="J80" s="107">
        <v>0</v>
      </c>
      <c r="K80" s="53">
        <v>0</v>
      </c>
      <c r="L80" s="53">
        <v>0</v>
      </c>
      <c r="M80" s="53">
        <v>288</v>
      </c>
      <c r="N80" s="53">
        <v>0</v>
      </c>
      <c r="O80" s="53">
        <v>360</v>
      </c>
      <c r="P80" s="53"/>
      <c r="Q80" s="26">
        <f t="shared" si="11"/>
        <v>648</v>
      </c>
      <c r="R80" s="27">
        <f>Q80+Q79+Q78</f>
        <v>1463</v>
      </c>
    </row>
    <row r="81" spans="1:18" ht="16.5" customHeight="1" thickBot="1">
      <c r="A81" s="232"/>
      <c r="B81" s="233"/>
      <c r="C81" s="233"/>
      <c r="D81" s="233"/>
      <c r="E81" s="234"/>
      <c r="F81" s="239"/>
      <c r="G81" s="241" t="s">
        <v>61</v>
      </c>
      <c r="H81" s="241"/>
      <c r="I81" s="241"/>
      <c r="J81" s="107">
        <v>0</v>
      </c>
      <c r="K81" s="53">
        <v>1</v>
      </c>
      <c r="L81" s="53">
        <v>0</v>
      </c>
      <c r="M81" s="53">
        <v>1</v>
      </c>
      <c r="N81" s="53">
        <v>2</v>
      </c>
      <c r="O81" s="53">
        <v>6</v>
      </c>
      <c r="P81" s="53"/>
      <c r="Q81" s="26">
        <f t="shared" si="11"/>
        <v>10</v>
      </c>
      <c r="R81" s="27"/>
    </row>
    <row r="82" spans="1:18" ht="15" customHeight="1" thickBot="1">
      <c r="A82" s="232"/>
      <c r="B82" s="233"/>
      <c r="C82" s="233"/>
      <c r="D82" s="233"/>
      <c r="E82" s="234"/>
      <c r="F82" s="239"/>
      <c r="G82" s="241" t="s">
        <v>62</v>
      </c>
      <c r="H82" s="241"/>
      <c r="I82" s="241"/>
      <c r="J82" s="107">
        <v>1</v>
      </c>
      <c r="K82" s="53">
        <v>5</v>
      </c>
      <c r="L82" s="53">
        <v>4</v>
      </c>
      <c r="M82" s="53">
        <v>4</v>
      </c>
      <c r="N82" s="53">
        <v>5</v>
      </c>
      <c r="O82" s="53">
        <v>5</v>
      </c>
      <c r="P82" s="53"/>
      <c r="Q82" s="26">
        <f t="shared" si="11"/>
        <v>24</v>
      </c>
      <c r="R82" s="27"/>
    </row>
    <row r="83" spans="1:18" ht="16.5" customHeight="1" thickBot="1">
      <c r="A83" s="235"/>
      <c r="B83" s="236"/>
      <c r="C83" s="236"/>
      <c r="D83" s="236"/>
      <c r="E83" s="237"/>
      <c r="F83" s="240"/>
      <c r="G83" s="241" t="s">
        <v>63</v>
      </c>
      <c r="H83" s="241"/>
      <c r="I83" s="241"/>
      <c r="J83" s="107">
        <v>2</v>
      </c>
      <c r="K83" s="53">
        <v>2</v>
      </c>
      <c r="L83" s="53">
        <v>2</v>
      </c>
      <c r="M83" s="53">
        <v>2</v>
      </c>
      <c r="N83" s="53">
        <v>2</v>
      </c>
      <c r="O83" s="53">
        <v>0</v>
      </c>
      <c r="P83" s="53"/>
      <c r="Q83" s="26">
        <f t="shared" si="11"/>
        <v>10</v>
      </c>
      <c r="R83" s="27"/>
    </row>
    <row r="84" spans="6:15" ht="17.25" customHeight="1">
      <c r="F84" s="25"/>
      <c r="J84" s="23"/>
      <c r="K84" s="23"/>
      <c r="L84" s="23"/>
      <c r="M84" s="23"/>
      <c r="N84" s="23"/>
      <c r="O84" s="23"/>
    </row>
    <row r="85" spans="6:15" ht="16.5" customHeight="1">
      <c r="F85" s="7"/>
      <c r="J85" s="24"/>
      <c r="K85" s="24"/>
      <c r="L85" s="24"/>
      <c r="M85" s="24"/>
      <c r="N85" s="24"/>
      <c r="O85" s="24"/>
    </row>
    <row r="86" spans="2:12" ht="18.75">
      <c r="B86" s="22"/>
      <c r="C86" s="18"/>
      <c r="D86" s="18"/>
      <c r="E86" s="18"/>
      <c r="F86" s="19"/>
      <c r="G86" s="228"/>
      <c r="H86" s="228"/>
      <c r="I86" s="228"/>
      <c r="J86" s="228"/>
      <c r="K86" s="228"/>
      <c r="L86" s="228"/>
    </row>
    <row r="87" spans="2:12" ht="18.75">
      <c r="B87" s="22"/>
      <c r="C87" s="18"/>
      <c r="D87" s="18"/>
      <c r="E87" s="18"/>
      <c r="F87" s="19"/>
      <c r="G87" s="18"/>
      <c r="H87" s="18"/>
      <c r="I87" s="18"/>
      <c r="J87" s="18"/>
      <c r="K87" s="18"/>
      <c r="L87" s="18"/>
    </row>
    <row r="88" spans="2:12" ht="18.75">
      <c r="B88" s="22"/>
      <c r="C88" s="18"/>
      <c r="D88" s="18"/>
      <c r="E88" s="18"/>
      <c r="F88" s="19"/>
      <c r="G88" s="18"/>
      <c r="H88" s="18"/>
      <c r="I88" s="18"/>
      <c r="J88" s="18"/>
      <c r="K88" s="18"/>
      <c r="L88" s="18"/>
    </row>
    <row r="89" spans="2:12" ht="18.75">
      <c r="B89" s="22"/>
      <c r="C89" s="18"/>
      <c r="D89" s="18"/>
      <c r="E89" s="18"/>
      <c r="F89" s="19"/>
      <c r="G89" s="228"/>
      <c r="H89" s="228"/>
      <c r="I89" s="228"/>
      <c r="J89" s="228"/>
      <c r="K89" s="228"/>
      <c r="L89" s="228"/>
    </row>
    <row r="90" ht="12.75">
      <c r="F90" s="7"/>
    </row>
  </sheetData>
  <sheetProtection/>
  <mergeCells count="25">
    <mergeCell ref="F15:F17"/>
    <mergeCell ref="E14:E17"/>
    <mergeCell ref="C12:C17"/>
    <mergeCell ref="G83:I83"/>
    <mergeCell ref="J14:K14"/>
    <mergeCell ref="H14:I14"/>
    <mergeCell ref="F14:G14"/>
    <mergeCell ref="A7:C7"/>
    <mergeCell ref="A11:A17"/>
    <mergeCell ref="B11:B17"/>
    <mergeCell ref="D11:G13"/>
    <mergeCell ref="G86:L86"/>
    <mergeCell ref="J12:P13"/>
    <mergeCell ref="D14:D17"/>
    <mergeCell ref="G15:G17"/>
    <mergeCell ref="L14:M14"/>
    <mergeCell ref="G89:L89"/>
    <mergeCell ref="A78:E83"/>
    <mergeCell ref="F78:F83"/>
    <mergeCell ref="G78:I78"/>
    <mergeCell ref="G79:I79"/>
    <mergeCell ref="G80:I80"/>
    <mergeCell ref="G81:I81"/>
    <mergeCell ref="G82:I82"/>
    <mergeCell ref="N14:P14"/>
  </mergeCells>
  <printOptions/>
  <pageMargins left="0.4724409448818898" right="0.2755905511811024" top="0.31496062992125984" bottom="0.35433070866141736" header="0.31496062992125984" footer="0.31496062992125984"/>
  <pageSetup horizontalDpi="600" verticalDpi="600" orientation="landscape" paperSize="9" scale="83" r:id="rId3"/>
  <rowBreaks count="1" manualBreakCount="1">
    <brk id="83" max="17" man="1"/>
  </rowBreaks>
  <colBreaks count="2" manualBreakCount="2">
    <brk id="15" min="4" max="80" man="1"/>
    <brk id="16" min="4" max="8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A26"/>
  <sheetViews>
    <sheetView zoomScalePageLayoutView="0" workbookViewId="0" topLeftCell="A1">
      <selection activeCell="A5" sqref="A5:BA23"/>
    </sheetView>
  </sheetViews>
  <sheetFormatPr defaultColWidth="9.140625" defaultRowHeight="15"/>
  <cols>
    <col min="1" max="1" width="2.140625" style="0" customWidth="1"/>
    <col min="2" max="2" width="2.421875" style="0" customWidth="1"/>
    <col min="3" max="3" width="1.8515625" style="0" customWidth="1"/>
    <col min="4" max="4" width="2.7109375" style="0" customWidth="1"/>
    <col min="5" max="5" width="2.57421875" style="0" customWidth="1"/>
    <col min="6" max="6" width="2.421875" style="0" customWidth="1"/>
    <col min="7" max="7" width="2.57421875" style="0" customWidth="1"/>
    <col min="8" max="8" width="2.140625" style="0" customWidth="1"/>
    <col min="9" max="9" width="2.57421875" style="0" customWidth="1"/>
    <col min="10" max="11" width="2.140625" style="0" customWidth="1"/>
    <col min="12" max="12" width="3.140625" style="0" customWidth="1"/>
    <col min="13" max="13" width="2.8515625" style="0" customWidth="1"/>
    <col min="14" max="14" width="2.7109375" style="0" customWidth="1"/>
    <col min="15" max="15" width="2.140625" style="0" customWidth="1"/>
    <col min="16" max="16" width="3.00390625" style="0" customWidth="1"/>
    <col min="17" max="17" width="2.140625" style="0" customWidth="1"/>
    <col min="18" max="18" width="2.57421875" style="0" customWidth="1"/>
    <col min="19" max="20" width="2.421875" style="0" customWidth="1"/>
    <col min="21" max="22" width="2.140625" style="0" customWidth="1"/>
    <col min="23" max="23" width="2.7109375" style="0" customWidth="1"/>
    <col min="24" max="25" width="2.57421875" style="0" customWidth="1"/>
    <col min="26" max="26" width="2.421875" style="0" customWidth="1"/>
    <col min="27" max="27" width="2.57421875" style="0" customWidth="1"/>
    <col min="28" max="28" width="2.7109375" style="0" customWidth="1"/>
    <col min="29" max="29" width="2.8515625" style="0" customWidth="1"/>
    <col min="30" max="30" width="2.421875" style="0" customWidth="1"/>
    <col min="31" max="31" width="2.7109375" style="0" customWidth="1"/>
    <col min="32" max="32" width="2.8515625" style="0" customWidth="1"/>
    <col min="33" max="33" width="2.421875" style="0" customWidth="1"/>
    <col min="34" max="35" width="2.57421875" style="0" customWidth="1"/>
    <col min="36" max="36" width="2.28125" style="0" customWidth="1"/>
    <col min="37" max="37" width="2.7109375" style="0" customWidth="1"/>
    <col min="38" max="38" width="2.00390625" style="0" customWidth="1"/>
    <col min="39" max="40" width="2.140625" style="0" customWidth="1"/>
    <col min="41" max="41" width="2.57421875" style="0" customWidth="1"/>
    <col min="42" max="43" width="2.140625" style="0" customWidth="1"/>
    <col min="44" max="45" width="2.57421875" style="0" customWidth="1"/>
    <col min="46" max="46" width="2.8515625" style="0" customWidth="1"/>
    <col min="47" max="47" width="2.421875" style="0" customWidth="1"/>
    <col min="48" max="48" width="2.28125" style="0" customWidth="1"/>
    <col min="49" max="49" width="2.421875" style="0" customWidth="1"/>
    <col min="50" max="50" width="2.28125" style="0" customWidth="1"/>
    <col min="51" max="51" width="2.421875" style="0" customWidth="1"/>
    <col min="52" max="52" width="2.140625" style="0" customWidth="1"/>
    <col min="53" max="53" width="2.00390625" style="0" customWidth="1"/>
  </cols>
  <sheetData>
    <row r="3" spans="1:53" ht="15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80"/>
      <c r="AT3" s="80"/>
      <c r="AU3" s="80"/>
      <c r="AV3" s="80"/>
      <c r="AW3" s="80"/>
      <c r="AX3" s="80"/>
      <c r="AY3" s="80"/>
      <c r="AZ3" s="80"/>
      <c r="BA3" s="80"/>
    </row>
    <row r="4" spans="1:53" ht="15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80"/>
      <c r="AT4" s="80"/>
      <c r="AU4" s="80"/>
      <c r="AV4" s="80"/>
      <c r="AW4" s="80"/>
      <c r="AX4" s="80"/>
      <c r="AY4" s="80"/>
      <c r="AZ4" s="80"/>
      <c r="BA4" s="80"/>
    </row>
    <row r="5" spans="1:53" ht="15.75">
      <c r="A5" s="81" t="s">
        <v>249</v>
      </c>
      <c r="B5" s="81"/>
      <c r="C5" s="81"/>
      <c r="D5" s="81"/>
      <c r="E5" s="81"/>
      <c r="F5" s="81"/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78"/>
      <c r="Z5" s="78"/>
      <c r="AA5" s="78"/>
      <c r="AB5" s="78"/>
      <c r="AC5" s="78"/>
      <c r="AD5" s="78"/>
      <c r="AE5" s="78"/>
      <c r="AF5" s="78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</row>
    <row r="6" spans="1:53" ht="15.75">
      <c r="A6" s="303" t="s">
        <v>105</v>
      </c>
      <c r="B6" s="302" t="s">
        <v>106</v>
      </c>
      <c r="C6" s="302"/>
      <c r="D6" s="302"/>
      <c r="E6" s="302"/>
      <c r="F6" s="302"/>
      <c r="G6" s="302" t="s">
        <v>107</v>
      </c>
      <c r="H6" s="302"/>
      <c r="I6" s="302"/>
      <c r="J6" s="302"/>
      <c r="K6" s="302" t="s">
        <v>108</v>
      </c>
      <c r="L6" s="302"/>
      <c r="M6" s="302"/>
      <c r="N6" s="302"/>
      <c r="O6" s="302" t="s">
        <v>109</v>
      </c>
      <c r="P6" s="302"/>
      <c r="Q6" s="302"/>
      <c r="R6" s="302"/>
      <c r="S6" s="302"/>
      <c r="T6" s="302" t="s">
        <v>110</v>
      </c>
      <c r="U6" s="302"/>
      <c r="V6" s="302"/>
      <c r="W6" s="302"/>
      <c r="X6" s="302" t="s">
        <v>111</v>
      </c>
      <c r="Y6" s="302"/>
      <c r="Z6" s="302"/>
      <c r="AA6" s="302"/>
      <c r="AB6" s="302" t="s">
        <v>112</v>
      </c>
      <c r="AC6" s="302"/>
      <c r="AD6" s="302"/>
      <c r="AE6" s="302"/>
      <c r="AF6" s="302"/>
      <c r="AG6" s="300" t="s">
        <v>113</v>
      </c>
      <c r="AH6" s="300"/>
      <c r="AI6" s="300"/>
      <c r="AJ6" s="300"/>
      <c r="AK6" s="300" t="s">
        <v>114</v>
      </c>
      <c r="AL6" s="300"/>
      <c r="AM6" s="300"/>
      <c r="AN6" s="300"/>
      <c r="AO6" s="300" t="s">
        <v>115</v>
      </c>
      <c r="AP6" s="300"/>
      <c r="AQ6" s="300"/>
      <c r="AR6" s="300"/>
      <c r="AS6" s="300"/>
      <c r="AT6" s="300" t="s">
        <v>116</v>
      </c>
      <c r="AU6" s="300"/>
      <c r="AV6" s="300"/>
      <c r="AW6" s="300"/>
      <c r="AX6" s="300" t="s">
        <v>117</v>
      </c>
      <c r="AY6" s="300"/>
      <c r="AZ6" s="300"/>
      <c r="BA6" s="300"/>
    </row>
    <row r="7" spans="1:53" ht="53.25" customHeight="1">
      <c r="A7" s="303"/>
      <c r="B7" s="83" t="s">
        <v>118</v>
      </c>
      <c r="C7" s="84" t="s">
        <v>119</v>
      </c>
      <c r="D7" s="85" t="s">
        <v>120</v>
      </c>
      <c r="E7" s="85" t="s">
        <v>121</v>
      </c>
      <c r="F7" s="85" t="s">
        <v>122</v>
      </c>
      <c r="G7" s="85" t="s">
        <v>123</v>
      </c>
      <c r="H7" s="85" t="s">
        <v>124</v>
      </c>
      <c r="I7" s="85" t="s">
        <v>125</v>
      </c>
      <c r="J7" s="85" t="s">
        <v>126</v>
      </c>
      <c r="K7" s="85" t="s">
        <v>127</v>
      </c>
      <c r="L7" s="85" t="s">
        <v>128</v>
      </c>
      <c r="M7" s="85" t="s">
        <v>129</v>
      </c>
      <c r="N7" s="85" t="s">
        <v>130</v>
      </c>
      <c r="O7" s="85" t="s">
        <v>131</v>
      </c>
      <c r="P7" s="85" t="s">
        <v>132</v>
      </c>
      <c r="Q7" s="85" t="s">
        <v>133</v>
      </c>
      <c r="R7" s="85" t="s">
        <v>134</v>
      </c>
      <c r="S7" s="85" t="s">
        <v>135</v>
      </c>
      <c r="T7" s="85" t="s">
        <v>136</v>
      </c>
      <c r="U7" s="85" t="s">
        <v>137</v>
      </c>
      <c r="V7" s="85" t="s">
        <v>138</v>
      </c>
      <c r="W7" s="85" t="s">
        <v>139</v>
      </c>
      <c r="X7" s="85" t="s">
        <v>140</v>
      </c>
      <c r="Y7" s="85" t="s">
        <v>141</v>
      </c>
      <c r="Z7" s="85" t="s">
        <v>142</v>
      </c>
      <c r="AA7" s="85" t="s">
        <v>143</v>
      </c>
      <c r="AB7" s="85" t="s">
        <v>144</v>
      </c>
      <c r="AC7" s="85" t="s">
        <v>145</v>
      </c>
      <c r="AD7" s="85" t="s">
        <v>146</v>
      </c>
      <c r="AE7" s="85" t="s">
        <v>147</v>
      </c>
      <c r="AF7" s="85" t="s">
        <v>148</v>
      </c>
      <c r="AG7" s="85" t="s">
        <v>149</v>
      </c>
      <c r="AH7" s="85" t="s">
        <v>150</v>
      </c>
      <c r="AI7" s="85" t="s">
        <v>151</v>
      </c>
      <c r="AJ7" s="85" t="s">
        <v>152</v>
      </c>
      <c r="AK7" s="85" t="s">
        <v>153</v>
      </c>
      <c r="AL7" s="85" t="s">
        <v>154</v>
      </c>
      <c r="AM7" s="85" t="s">
        <v>155</v>
      </c>
      <c r="AN7" s="85" t="s">
        <v>156</v>
      </c>
      <c r="AO7" s="85" t="s">
        <v>157</v>
      </c>
      <c r="AP7" s="85" t="s">
        <v>158</v>
      </c>
      <c r="AQ7" s="85" t="s">
        <v>159</v>
      </c>
      <c r="AR7" s="85" t="s">
        <v>160</v>
      </c>
      <c r="AS7" s="85" t="s">
        <v>161</v>
      </c>
      <c r="AT7" s="85" t="s">
        <v>162</v>
      </c>
      <c r="AU7" s="85" t="s">
        <v>163</v>
      </c>
      <c r="AV7" s="85" t="s">
        <v>164</v>
      </c>
      <c r="AW7" s="85" t="s">
        <v>165</v>
      </c>
      <c r="AX7" s="85" t="s">
        <v>166</v>
      </c>
      <c r="AY7" s="85" t="s">
        <v>167</v>
      </c>
      <c r="AZ7" s="85" t="s">
        <v>168</v>
      </c>
      <c r="BA7" s="85" t="s">
        <v>169</v>
      </c>
    </row>
    <row r="8" spans="1:53" ht="15">
      <c r="A8" s="86">
        <v>1</v>
      </c>
      <c r="B8" s="86"/>
      <c r="C8" s="86"/>
      <c r="D8" s="86"/>
      <c r="E8" s="86"/>
      <c r="F8" s="86"/>
      <c r="G8" s="86"/>
      <c r="H8" s="86"/>
      <c r="I8" s="86">
        <v>17</v>
      </c>
      <c r="J8" s="86"/>
      <c r="K8" s="86"/>
      <c r="L8" s="86"/>
      <c r="M8" s="86"/>
      <c r="N8" s="86"/>
      <c r="O8" s="86"/>
      <c r="P8" s="86"/>
      <c r="Q8" s="86"/>
      <c r="R8" s="86"/>
      <c r="S8" s="87" t="s">
        <v>170</v>
      </c>
      <c r="T8" s="87" t="s">
        <v>170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>
        <v>23</v>
      </c>
      <c r="AG8" s="86"/>
      <c r="AH8" s="86"/>
      <c r="AI8" s="86"/>
      <c r="AJ8" s="86"/>
      <c r="AK8" s="87"/>
      <c r="AL8" s="86"/>
      <c r="AM8" s="86"/>
      <c r="AN8" s="86"/>
      <c r="AO8" s="86"/>
      <c r="AP8" s="86"/>
      <c r="AQ8" s="87"/>
      <c r="AR8" s="87" t="s">
        <v>86</v>
      </c>
      <c r="AS8" s="87" t="s">
        <v>170</v>
      </c>
      <c r="AT8" s="87" t="s">
        <v>170</v>
      </c>
      <c r="AU8" s="87" t="s">
        <v>170</v>
      </c>
      <c r="AV8" s="87" t="s">
        <v>170</v>
      </c>
      <c r="AW8" s="87" t="s">
        <v>170</v>
      </c>
      <c r="AX8" s="87" t="s">
        <v>170</v>
      </c>
      <c r="AY8" s="87" t="s">
        <v>170</v>
      </c>
      <c r="AZ8" s="87" t="s">
        <v>170</v>
      </c>
      <c r="BA8" s="87" t="s">
        <v>170</v>
      </c>
    </row>
    <row r="9" spans="1:53" ht="15">
      <c r="A9" s="86">
        <v>2</v>
      </c>
      <c r="B9" s="86"/>
      <c r="C9" s="86"/>
      <c r="D9" s="87"/>
      <c r="E9" s="87"/>
      <c r="F9" s="87"/>
      <c r="G9" s="86"/>
      <c r="H9" s="86"/>
      <c r="I9" s="86">
        <v>16</v>
      </c>
      <c r="J9" s="86"/>
      <c r="K9" s="86"/>
      <c r="L9" s="86"/>
      <c r="M9" s="86"/>
      <c r="N9" s="86"/>
      <c r="O9" s="86"/>
      <c r="P9" s="86"/>
      <c r="Q9" s="86"/>
      <c r="R9" s="87" t="s">
        <v>86</v>
      </c>
      <c r="S9" s="87" t="s">
        <v>170</v>
      </c>
      <c r="T9" s="87" t="s">
        <v>170</v>
      </c>
      <c r="U9" s="87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>
        <v>15</v>
      </c>
      <c r="AG9" s="86"/>
      <c r="AH9" s="86"/>
      <c r="AI9" s="87"/>
      <c r="AJ9" s="87" t="s">
        <v>86</v>
      </c>
      <c r="AK9" s="87" t="s">
        <v>171</v>
      </c>
      <c r="AL9" s="87" t="s">
        <v>171</v>
      </c>
      <c r="AM9" s="87" t="s">
        <v>171</v>
      </c>
      <c r="AN9" s="87" t="s">
        <v>171</v>
      </c>
      <c r="AO9" s="87" t="s">
        <v>171</v>
      </c>
      <c r="AP9" s="87" t="s">
        <v>171</v>
      </c>
      <c r="AQ9" s="87" t="s">
        <v>171</v>
      </c>
      <c r="AR9" s="87" t="s">
        <v>171</v>
      </c>
      <c r="AS9" s="87" t="s">
        <v>170</v>
      </c>
      <c r="AT9" s="87" t="s">
        <v>170</v>
      </c>
      <c r="AU9" s="87" t="s">
        <v>170</v>
      </c>
      <c r="AV9" s="87" t="s">
        <v>170</v>
      </c>
      <c r="AW9" s="87" t="s">
        <v>170</v>
      </c>
      <c r="AX9" s="87" t="s">
        <v>170</v>
      </c>
      <c r="AY9" s="87" t="s">
        <v>170</v>
      </c>
      <c r="AZ9" s="87" t="s">
        <v>170</v>
      </c>
      <c r="BA9" s="87" t="s">
        <v>170</v>
      </c>
    </row>
    <row r="10" spans="1:53" ht="15.75">
      <c r="A10" s="86">
        <v>3</v>
      </c>
      <c r="B10" s="86"/>
      <c r="C10" s="87"/>
      <c r="D10" s="87"/>
      <c r="E10" s="87"/>
      <c r="F10" s="87"/>
      <c r="G10" s="87"/>
      <c r="H10" s="86"/>
      <c r="I10" s="86">
        <v>17</v>
      </c>
      <c r="J10" s="86"/>
      <c r="K10" s="86"/>
      <c r="L10" s="86"/>
      <c r="M10" s="226"/>
      <c r="N10" s="226"/>
      <c r="O10" s="226"/>
      <c r="P10" s="226"/>
      <c r="Q10" s="87"/>
      <c r="R10" s="87"/>
      <c r="S10" s="87" t="s">
        <v>170</v>
      </c>
      <c r="T10" s="87" t="s">
        <v>170</v>
      </c>
      <c r="U10" s="87"/>
      <c r="V10" s="86"/>
      <c r="W10" s="87"/>
      <c r="X10" s="88"/>
      <c r="Y10" s="88"/>
      <c r="Z10" s="86"/>
      <c r="AA10" s="86"/>
      <c r="AB10" s="86"/>
      <c r="AC10" s="86"/>
      <c r="AD10" s="86"/>
      <c r="AE10" s="86">
        <v>10</v>
      </c>
      <c r="AF10" s="86" t="s">
        <v>225</v>
      </c>
      <c r="AG10" s="86" t="s">
        <v>225</v>
      </c>
      <c r="AH10" s="86" t="s">
        <v>225</v>
      </c>
      <c r="AI10" s="86" t="s">
        <v>225</v>
      </c>
      <c r="AJ10" s="87" t="s">
        <v>250</v>
      </c>
      <c r="AK10" s="87" t="s">
        <v>251</v>
      </c>
      <c r="AL10" s="87" t="s">
        <v>251</v>
      </c>
      <c r="AM10" s="87" t="s">
        <v>251</v>
      </c>
      <c r="AN10" s="87" t="s">
        <v>252</v>
      </c>
      <c r="AO10" s="87" t="s">
        <v>226</v>
      </c>
      <c r="AP10" s="88" t="s">
        <v>86</v>
      </c>
      <c r="AQ10" s="88" t="s">
        <v>86</v>
      </c>
      <c r="AR10" s="88" t="s">
        <v>172</v>
      </c>
      <c r="AS10" s="147" t="s">
        <v>172</v>
      </c>
      <c r="AT10" s="86"/>
      <c r="AU10" s="86"/>
      <c r="AV10" s="86"/>
      <c r="AW10" s="86"/>
      <c r="AX10" s="86"/>
      <c r="AY10" s="86"/>
      <c r="AZ10" s="86"/>
      <c r="BA10" s="86"/>
    </row>
    <row r="11" spans="1:53" ht="15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5.75">
      <c r="A12" s="301" t="s">
        <v>173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15.75">
      <c r="A13" s="87"/>
      <c r="B13" s="288" t="s">
        <v>174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87" t="s">
        <v>175</v>
      </c>
      <c r="Z13" s="288" t="s">
        <v>176</v>
      </c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89"/>
      <c r="AY13" s="89"/>
      <c r="AZ13" s="89"/>
      <c r="BA13" s="89"/>
    </row>
    <row r="14" spans="1:53" ht="15.75">
      <c r="A14" s="87" t="s">
        <v>170</v>
      </c>
      <c r="B14" s="288" t="s">
        <v>177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87" t="s">
        <v>171</v>
      </c>
      <c r="Z14" s="288" t="s">
        <v>178</v>
      </c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89"/>
      <c r="BA14" s="89"/>
    </row>
    <row r="15" spans="1:53" ht="15.75">
      <c r="A15" s="87" t="s">
        <v>86</v>
      </c>
      <c r="B15" s="288" t="s">
        <v>179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88" t="s">
        <v>172</v>
      </c>
      <c r="Z15" s="289" t="s">
        <v>180</v>
      </c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89"/>
      <c r="BA15" s="89"/>
    </row>
    <row r="16" spans="1:53" ht="15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8" t="s">
        <v>181</v>
      </c>
      <c r="Z16" s="289" t="s">
        <v>182</v>
      </c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89"/>
      <c r="BA16" s="89"/>
    </row>
    <row r="17" spans="1:53" ht="25.5">
      <c r="A17" s="80"/>
      <c r="B17" s="80"/>
      <c r="C17" s="8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80"/>
      <c r="AY17" s="80"/>
      <c r="AZ17" s="80"/>
      <c r="BA17" s="80"/>
    </row>
    <row r="18" spans="1:53" ht="15" customHeight="1">
      <c r="A18" s="285" t="s">
        <v>183</v>
      </c>
      <c r="B18" s="286"/>
      <c r="C18" s="287"/>
      <c r="D18" s="285" t="s">
        <v>184</v>
      </c>
      <c r="E18" s="286"/>
      <c r="F18" s="286"/>
      <c r="G18" s="286"/>
      <c r="H18" s="286"/>
      <c r="I18" s="286"/>
      <c r="J18" s="286"/>
      <c r="K18" s="286"/>
      <c r="L18" s="287"/>
      <c r="M18" s="297" t="s">
        <v>185</v>
      </c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9"/>
      <c r="Y18" s="285" t="s">
        <v>186</v>
      </c>
      <c r="Z18" s="286"/>
      <c r="AA18" s="286"/>
      <c r="AB18" s="286"/>
      <c r="AC18" s="286"/>
      <c r="AD18" s="286"/>
      <c r="AE18" s="286"/>
      <c r="AF18" s="287"/>
      <c r="AG18" s="285" t="s">
        <v>187</v>
      </c>
      <c r="AH18" s="286"/>
      <c r="AI18" s="286"/>
      <c r="AJ18" s="286"/>
      <c r="AK18" s="286"/>
      <c r="AL18" s="286"/>
      <c r="AM18" s="286"/>
      <c r="AN18" s="286"/>
      <c r="AO18" s="287"/>
      <c r="AP18" s="285" t="s">
        <v>188</v>
      </c>
      <c r="AQ18" s="286"/>
      <c r="AR18" s="286"/>
      <c r="AS18" s="286"/>
      <c r="AT18" s="286"/>
      <c r="AU18" s="286"/>
      <c r="AV18" s="287"/>
      <c r="AW18" s="285" t="s">
        <v>5</v>
      </c>
      <c r="AX18" s="286"/>
      <c r="AY18" s="286"/>
      <c r="AZ18" s="286"/>
      <c r="BA18" s="287"/>
    </row>
    <row r="19" spans="1:53" ht="15" customHeight="1">
      <c r="A19" s="291"/>
      <c r="B19" s="292"/>
      <c r="C19" s="293"/>
      <c r="D19" s="294"/>
      <c r="E19" s="295"/>
      <c r="F19" s="295"/>
      <c r="G19" s="295"/>
      <c r="H19" s="295"/>
      <c r="I19" s="295"/>
      <c r="J19" s="295"/>
      <c r="K19" s="295"/>
      <c r="L19" s="296"/>
      <c r="M19" s="285" t="s">
        <v>55</v>
      </c>
      <c r="N19" s="286"/>
      <c r="O19" s="286"/>
      <c r="P19" s="286"/>
      <c r="Q19" s="286"/>
      <c r="R19" s="287"/>
      <c r="S19" s="285" t="s">
        <v>56</v>
      </c>
      <c r="T19" s="286"/>
      <c r="U19" s="286"/>
      <c r="V19" s="286"/>
      <c r="W19" s="286"/>
      <c r="X19" s="287"/>
      <c r="Y19" s="294"/>
      <c r="Z19" s="295"/>
      <c r="AA19" s="295"/>
      <c r="AB19" s="295"/>
      <c r="AC19" s="295"/>
      <c r="AD19" s="295"/>
      <c r="AE19" s="295"/>
      <c r="AF19" s="296"/>
      <c r="AG19" s="294"/>
      <c r="AH19" s="295"/>
      <c r="AI19" s="295"/>
      <c r="AJ19" s="295"/>
      <c r="AK19" s="295"/>
      <c r="AL19" s="295"/>
      <c r="AM19" s="295"/>
      <c r="AN19" s="295"/>
      <c r="AO19" s="296"/>
      <c r="AP19" s="294"/>
      <c r="AQ19" s="295"/>
      <c r="AR19" s="295"/>
      <c r="AS19" s="295"/>
      <c r="AT19" s="295"/>
      <c r="AU19" s="295"/>
      <c r="AV19" s="296"/>
      <c r="AW19" s="294"/>
      <c r="AX19" s="295"/>
      <c r="AY19" s="295"/>
      <c r="AZ19" s="295"/>
      <c r="BA19" s="296"/>
    </row>
    <row r="20" spans="1:53" ht="15.75">
      <c r="A20" s="276">
        <v>1</v>
      </c>
      <c r="B20" s="277"/>
      <c r="C20" s="278"/>
      <c r="D20" s="273">
        <v>29</v>
      </c>
      <c r="E20" s="274"/>
      <c r="F20" s="274"/>
      <c r="G20" s="274"/>
      <c r="H20" s="274"/>
      <c r="I20" s="274"/>
      <c r="J20" s="274"/>
      <c r="K20" s="274"/>
      <c r="L20" s="275"/>
      <c r="M20" s="279">
        <v>8</v>
      </c>
      <c r="N20" s="280"/>
      <c r="O20" s="280"/>
      <c r="P20" s="280"/>
      <c r="Q20" s="280"/>
      <c r="R20" s="281"/>
      <c r="S20" s="279">
        <v>0</v>
      </c>
      <c r="T20" s="280"/>
      <c r="U20" s="280"/>
      <c r="V20" s="280"/>
      <c r="W20" s="280"/>
      <c r="X20" s="281"/>
      <c r="Y20" s="282">
        <v>1</v>
      </c>
      <c r="Z20" s="283"/>
      <c r="AA20" s="283"/>
      <c r="AB20" s="283"/>
      <c r="AC20" s="283"/>
      <c r="AD20" s="283"/>
      <c r="AE20" s="283"/>
      <c r="AF20" s="284"/>
      <c r="AG20" s="273">
        <v>0</v>
      </c>
      <c r="AH20" s="274"/>
      <c r="AI20" s="274"/>
      <c r="AJ20" s="274"/>
      <c r="AK20" s="274"/>
      <c r="AL20" s="274"/>
      <c r="AM20" s="274"/>
      <c r="AN20" s="274"/>
      <c r="AO20" s="275"/>
      <c r="AP20" s="282">
        <v>11</v>
      </c>
      <c r="AQ20" s="283"/>
      <c r="AR20" s="283"/>
      <c r="AS20" s="283"/>
      <c r="AT20" s="283"/>
      <c r="AU20" s="283"/>
      <c r="AV20" s="284"/>
      <c r="AW20" s="282">
        <v>52</v>
      </c>
      <c r="AX20" s="283"/>
      <c r="AY20" s="283"/>
      <c r="AZ20" s="283"/>
      <c r="BA20" s="284"/>
    </row>
    <row r="21" spans="1:53" ht="15.75">
      <c r="A21" s="276">
        <v>2</v>
      </c>
      <c r="B21" s="277"/>
      <c r="C21" s="278"/>
      <c r="D21" s="273">
        <v>23</v>
      </c>
      <c r="E21" s="274"/>
      <c r="F21" s="274"/>
      <c r="G21" s="274"/>
      <c r="H21" s="274"/>
      <c r="I21" s="274"/>
      <c r="J21" s="274"/>
      <c r="K21" s="274"/>
      <c r="L21" s="275"/>
      <c r="M21" s="279">
        <v>7</v>
      </c>
      <c r="N21" s="280"/>
      <c r="O21" s="280"/>
      <c r="P21" s="280"/>
      <c r="Q21" s="280"/>
      <c r="R21" s="281"/>
      <c r="S21" s="279">
        <v>8</v>
      </c>
      <c r="T21" s="280"/>
      <c r="U21" s="280"/>
      <c r="V21" s="280"/>
      <c r="W21" s="280"/>
      <c r="X21" s="281"/>
      <c r="Y21" s="282">
        <v>2</v>
      </c>
      <c r="Z21" s="283"/>
      <c r="AA21" s="283"/>
      <c r="AB21" s="283"/>
      <c r="AC21" s="283"/>
      <c r="AD21" s="283"/>
      <c r="AE21" s="283"/>
      <c r="AF21" s="284"/>
      <c r="AG21" s="282">
        <v>0</v>
      </c>
      <c r="AH21" s="283"/>
      <c r="AI21" s="283"/>
      <c r="AJ21" s="283"/>
      <c r="AK21" s="283"/>
      <c r="AL21" s="283"/>
      <c r="AM21" s="283"/>
      <c r="AN21" s="283"/>
      <c r="AO21" s="284"/>
      <c r="AP21" s="282">
        <v>11</v>
      </c>
      <c r="AQ21" s="283"/>
      <c r="AR21" s="283"/>
      <c r="AS21" s="283"/>
      <c r="AT21" s="283"/>
      <c r="AU21" s="283"/>
      <c r="AV21" s="284"/>
      <c r="AW21" s="282">
        <v>52</v>
      </c>
      <c r="AX21" s="283"/>
      <c r="AY21" s="283"/>
      <c r="AZ21" s="283"/>
      <c r="BA21" s="284"/>
    </row>
    <row r="22" spans="1:53" ht="15.75">
      <c r="A22" s="276">
        <v>3</v>
      </c>
      <c r="B22" s="277"/>
      <c r="C22" s="278"/>
      <c r="D22" s="273">
        <v>25</v>
      </c>
      <c r="E22" s="274"/>
      <c r="F22" s="274"/>
      <c r="G22" s="274"/>
      <c r="H22" s="274"/>
      <c r="I22" s="274"/>
      <c r="J22" s="274"/>
      <c r="K22" s="274"/>
      <c r="L22" s="275"/>
      <c r="M22" s="279">
        <v>6</v>
      </c>
      <c r="N22" s="280"/>
      <c r="O22" s="280"/>
      <c r="P22" s="280"/>
      <c r="Q22" s="280"/>
      <c r="R22" s="281"/>
      <c r="S22" s="279">
        <v>10</v>
      </c>
      <c r="T22" s="280"/>
      <c r="U22" s="280"/>
      <c r="V22" s="280"/>
      <c r="W22" s="280"/>
      <c r="X22" s="281"/>
      <c r="Y22" s="282">
        <v>2</v>
      </c>
      <c r="Z22" s="283"/>
      <c r="AA22" s="283"/>
      <c r="AB22" s="283"/>
      <c r="AC22" s="283"/>
      <c r="AD22" s="283"/>
      <c r="AE22" s="283"/>
      <c r="AF22" s="284"/>
      <c r="AG22" s="282">
        <v>2</v>
      </c>
      <c r="AH22" s="283"/>
      <c r="AI22" s="283"/>
      <c r="AJ22" s="283"/>
      <c r="AK22" s="283"/>
      <c r="AL22" s="283"/>
      <c r="AM22" s="283"/>
      <c r="AN22" s="283"/>
      <c r="AO22" s="284"/>
      <c r="AP22" s="282">
        <v>2</v>
      </c>
      <c r="AQ22" s="283"/>
      <c r="AR22" s="283"/>
      <c r="AS22" s="283"/>
      <c r="AT22" s="283"/>
      <c r="AU22" s="283"/>
      <c r="AV22" s="284"/>
      <c r="AW22" s="282">
        <v>43</v>
      </c>
      <c r="AX22" s="283"/>
      <c r="AY22" s="283"/>
      <c r="AZ22" s="283"/>
      <c r="BA22" s="284"/>
    </row>
    <row r="23" spans="1:53" ht="15.75">
      <c r="A23" s="276" t="s">
        <v>189</v>
      </c>
      <c r="B23" s="277"/>
      <c r="C23" s="278"/>
      <c r="D23" s="273">
        <v>77</v>
      </c>
      <c r="E23" s="274"/>
      <c r="F23" s="274"/>
      <c r="G23" s="274"/>
      <c r="H23" s="274"/>
      <c r="I23" s="274"/>
      <c r="J23" s="274"/>
      <c r="K23" s="274"/>
      <c r="L23" s="275"/>
      <c r="M23" s="279">
        <v>28</v>
      </c>
      <c r="N23" s="280"/>
      <c r="O23" s="280"/>
      <c r="P23" s="280"/>
      <c r="Q23" s="280"/>
      <c r="R23" s="281"/>
      <c r="S23" s="279">
        <v>11</v>
      </c>
      <c r="T23" s="280"/>
      <c r="U23" s="280"/>
      <c r="V23" s="280"/>
      <c r="W23" s="280"/>
      <c r="X23" s="281"/>
      <c r="Y23" s="273">
        <v>5</v>
      </c>
      <c r="Z23" s="274"/>
      <c r="AA23" s="274"/>
      <c r="AB23" s="274"/>
      <c r="AC23" s="274"/>
      <c r="AD23" s="274"/>
      <c r="AE23" s="274"/>
      <c r="AF23" s="275"/>
      <c r="AG23" s="273">
        <v>2</v>
      </c>
      <c r="AH23" s="274"/>
      <c r="AI23" s="274"/>
      <c r="AJ23" s="274"/>
      <c r="AK23" s="274"/>
      <c r="AL23" s="274"/>
      <c r="AM23" s="274"/>
      <c r="AN23" s="274"/>
      <c r="AO23" s="275"/>
      <c r="AP23" s="273">
        <v>24</v>
      </c>
      <c r="AQ23" s="274"/>
      <c r="AR23" s="274"/>
      <c r="AS23" s="274"/>
      <c r="AT23" s="274"/>
      <c r="AU23" s="274"/>
      <c r="AV23" s="275"/>
      <c r="AW23" s="273">
        <v>147</v>
      </c>
      <c r="AX23" s="274"/>
      <c r="AY23" s="274"/>
      <c r="AZ23" s="274"/>
      <c r="BA23" s="275"/>
    </row>
    <row r="24" spans="4:53" ht="25.5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80"/>
      <c r="AY24" s="80"/>
      <c r="AZ24" s="80"/>
      <c r="BA24" s="80"/>
    </row>
    <row r="25" spans="4:53" ht="25.5">
      <c r="D25" s="90"/>
      <c r="E25" s="90"/>
      <c r="F25" s="90"/>
      <c r="G25" s="90"/>
      <c r="H25" s="90"/>
      <c r="I25" s="91"/>
      <c r="J25" s="90"/>
      <c r="K25" s="90"/>
      <c r="L25" s="90"/>
      <c r="M25" s="91"/>
      <c r="N25" s="90"/>
      <c r="O25" s="90"/>
      <c r="P25" s="90"/>
      <c r="Q25" s="90"/>
      <c r="R25" s="91"/>
      <c r="S25" s="90"/>
      <c r="T25" s="90"/>
      <c r="U25" s="90"/>
      <c r="V25" s="90"/>
      <c r="W25" s="90"/>
      <c r="X25" s="90"/>
      <c r="Y25" s="91"/>
      <c r="Z25" s="90"/>
      <c r="AA25" s="90"/>
      <c r="AB25" s="91"/>
      <c r="AC25" s="90"/>
      <c r="AD25" s="90"/>
      <c r="AE25" s="90"/>
      <c r="AF25" s="90"/>
      <c r="AG25" s="90"/>
      <c r="AH25" s="91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80"/>
      <c r="AY25" s="80"/>
      <c r="AZ25" s="80"/>
      <c r="BA25" s="80"/>
    </row>
    <row r="26" spans="4:53" ht="25.5"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80"/>
      <c r="AY26" s="80"/>
      <c r="AZ26" s="80"/>
      <c r="BA26" s="80"/>
    </row>
  </sheetData>
  <sheetProtection/>
  <mergeCells count="62">
    <mergeCell ref="AO6:AS6"/>
    <mergeCell ref="AT6:AW6"/>
    <mergeCell ref="A6:A7"/>
    <mergeCell ref="B6:F6"/>
    <mergeCell ref="G6:J6"/>
    <mergeCell ref="K6:N6"/>
    <mergeCell ref="O6:S6"/>
    <mergeCell ref="T6:W6"/>
    <mergeCell ref="AX6:BA6"/>
    <mergeCell ref="A12:X12"/>
    <mergeCell ref="B13:X13"/>
    <mergeCell ref="Z13:AW13"/>
    <mergeCell ref="B14:X14"/>
    <mergeCell ref="Z14:AY14"/>
    <mergeCell ref="X6:AA6"/>
    <mergeCell ref="AB6:AF6"/>
    <mergeCell ref="AG6:AJ6"/>
    <mergeCell ref="AK6:AN6"/>
    <mergeCell ref="B15:X15"/>
    <mergeCell ref="Z15:AY15"/>
    <mergeCell ref="Z16:AY16"/>
    <mergeCell ref="A18:C19"/>
    <mergeCell ref="D18:L19"/>
    <mergeCell ref="M18:X18"/>
    <mergeCell ref="Y18:AF19"/>
    <mergeCell ref="AG18:AO19"/>
    <mergeCell ref="AP18:AV19"/>
    <mergeCell ref="AW18:BA19"/>
    <mergeCell ref="M19:R19"/>
    <mergeCell ref="S19:X19"/>
    <mergeCell ref="A20:C20"/>
    <mergeCell ref="D20:L20"/>
    <mergeCell ref="M20:R20"/>
    <mergeCell ref="S20:X20"/>
    <mergeCell ref="Y20:AF20"/>
    <mergeCell ref="AG20:AO20"/>
    <mergeCell ref="AP20:AV20"/>
    <mergeCell ref="AW20:BA20"/>
    <mergeCell ref="A21:C21"/>
    <mergeCell ref="D21:L21"/>
    <mergeCell ref="M21:R21"/>
    <mergeCell ref="S21:X21"/>
    <mergeCell ref="Y21:AF21"/>
    <mergeCell ref="AG21:AO21"/>
    <mergeCell ref="AP21:AV21"/>
    <mergeCell ref="AW21:BA21"/>
    <mergeCell ref="A22:C22"/>
    <mergeCell ref="D22:L22"/>
    <mergeCell ref="M22:R22"/>
    <mergeCell ref="S22:X22"/>
    <mergeCell ref="Y22:AF22"/>
    <mergeCell ref="AG22:AO22"/>
    <mergeCell ref="AP22:AV22"/>
    <mergeCell ref="AW22:BA22"/>
    <mergeCell ref="AP23:AV23"/>
    <mergeCell ref="AW23:BA23"/>
    <mergeCell ref="A23:C23"/>
    <mergeCell ref="D23:L23"/>
    <mergeCell ref="M23:R23"/>
    <mergeCell ref="S23:X23"/>
    <mergeCell ref="Y23:AF23"/>
    <mergeCell ref="AG23:AO2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O60"/>
  <sheetViews>
    <sheetView zoomScalePageLayoutView="0" workbookViewId="0" topLeftCell="A28">
      <selection activeCell="A33" sqref="A33:G33"/>
    </sheetView>
  </sheetViews>
  <sheetFormatPr defaultColWidth="9.140625" defaultRowHeight="15"/>
  <sheetData>
    <row r="33" spans="1:15" ht="15.75">
      <c r="A33" s="288"/>
      <c r="B33" s="288"/>
      <c r="C33" s="288"/>
      <c r="D33" s="288"/>
      <c r="E33" s="288"/>
      <c r="F33" s="288"/>
      <c r="G33" s="288"/>
      <c r="H33" s="78"/>
      <c r="I33" s="288"/>
      <c r="J33" s="288"/>
      <c r="K33" s="288"/>
      <c r="L33" s="288"/>
      <c r="M33" s="288"/>
      <c r="N33" s="288"/>
      <c r="O33" s="288"/>
    </row>
    <row r="37" spans="1:15" ht="15.75">
      <c r="A37" s="288" t="s">
        <v>231</v>
      </c>
      <c r="B37" s="288"/>
      <c r="C37" s="288"/>
      <c r="D37" s="288"/>
      <c r="E37" s="288"/>
      <c r="F37" s="288"/>
      <c r="G37" s="288"/>
      <c r="H37" s="78"/>
      <c r="I37" s="288" t="s">
        <v>232</v>
      </c>
      <c r="J37" s="288"/>
      <c r="K37" s="288"/>
      <c r="L37" s="288"/>
      <c r="M37" s="288"/>
      <c r="N37" s="288"/>
      <c r="O37" s="288"/>
    </row>
    <row r="38" spans="1:15" ht="15.75">
      <c r="A38" s="224" t="s">
        <v>233</v>
      </c>
      <c r="B38" s="224"/>
      <c r="C38" s="224"/>
      <c r="D38" s="224"/>
      <c r="E38" s="224"/>
      <c r="F38" s="224"/>
      <c r="G38" s="224"/>
      <c r="H38" s="78"/>
      <c r="I38" s="224" t="s">
        <v>234</v>
      </c>
      <c r="J38" s="224"/>
      <c r="K38" s="224"/>
      <c r="L38" s="224"/>
      <c r="M38" s="224"/>
      <c r="N38" s="224"/>
      <c r="O38" s="224"/>
    </row>
    <row r="39" spans="1:15" ht="15.75">
      <c r="A39" s="224" t="s">
        <v>235</v>
      </c>
      <c r="B39" s="224"/>
      <c r="C39" s="224"/>
      <c r="D39" s="224"/>
      <c r="E39" s="224"/>
      <c r="F39" s="224"/>
      <c r="G39" s="224"/>
      <c r="H39" s="78"/>
      <c r="I39" s="224" t="s">
        <v>236</v>
      </c>
      <c r="J39" s="224"/>
      <c r="K39" s="224"/>
      <c r="L39" s="224"/>
      <c r="M39" s="224"/>
      <c r="N39" s="224"/>
      <c r="O39" s="78"/>
    </row>
    <row r="40" spans="1:15" ht="15.75">
      <c r="A40" s="224" t="s">
        <v>237</v>
      </c>
      <c r="B40" s="224"/>
      <c r="C40" s="224"/>
      <c r="D40" s="224"/>
      <c r="E40" s="224"/>
      <c r="F40" s="224"/>
      <c r="G40" s="224"/>
      <c r="H40" s="78"/>
      <c r="I40" s="224" t="s">
        <v>238</v>
      </c>
      <c r="J40" s="224"/>
      <c r="K40" s="224"/>
      <c r="L40" s="224"/>
      <c r="M40" s="224"/>
      <c r="N40" s="224"/>
      <c r="O40" s="78"/>
    </row>
    <row r="41" spans="1:15" ht="15.75">
      <c r="A41" s="224" t="s">
        <v>239</v>
      </c>
      <c r="B41" s="224"/>
      <c r="C41" s="224"/>
      <c r="D41" s="224"/>
      <c r="E41" s="224"/>
      <c r="F41" s="224"/>
      <c r="G41" s="224"/>
      <c r="H41" s="78"/>
      <c r="I41" s="224" t="s">
        <v>240</v>
      </c>
      <c r="J41" s="224"/>
      <c r="K41" s="224"/>
      <c r="L41" s="224"/>
      <c r="M41" s="224"/>
      <c r="N41" s="224"/>
      <c r="O41" s="78"/>
    </row>
    <row r="42" spans="8:15" ht="15.75">
      <c r="H42" s="78"/>
      <c r="I42" s="224"/>
      <c r="J42" s="224"/>
      <c r="K42" s="224"/>
      <c r="L42" s="224"/>
      <c r="M42" s="224"/>
      <c r="N42" s="224"/>
      <c r="O42" s="78"/>
    </row>
    <row r="43" spans="1:15" ht="15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8.75">
      <c r="A44" s="306" t="s">
        <v>241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78"/>
    </row>
    <row r="45" spans="1:15" ht="15.75">
      <c r="A45" s="304" t="s">
        <v>242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78"/>
    </row>
    <row r="46" spans="1:15" ht="15.75">
      <c r="A46" s="304" t="s">
        <v>243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78"/>
    </row>
    <row r="47" spans="1:15" ht="15.75">
      <c r="A47" s="304" t="s">
        <v>244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78"/>
    </row>
    <row r="48" spans="1:15" ht="15.75">
      <c r="A48" s="305" t="s">
        <v>253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78"/>
    </row>
    <row r="49" spans="1:15" ht="15.75">
      <c r="A49" s="304" t="s">
        <v>245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78"/>
    </row>
    <row r="50" spans="1:15" ht="15.75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78"/>
    </row>
    <row r="51" spans="1:15" ht="15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15.75">
      <c r="A52" s="224" t="s">
        <v>246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78"/>
      <c r="O52" s="78"/>
    </row>
    <row r="53" spans="1:15" ht="15.75">
      <c r="A53" s="225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78"/>
      <c r="O53" s="78"/>
    </row>
    <row r="54" spans="1:15" ht="15.75">
      <c r="A54" s="225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78"/>
      <c r="O54" s="78"/>
    </row>
    <row r="55" spans="1:15" ht="15.75">
      <c r="A55" s="225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78"/>
      <c r="O55" s="78"/>
    </row>
    <row r="56" spans="1:15" ht="15.75">
      <c r="A56" s="225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78"/>
      <c r="O56" s="78"/>
    </row>
    <row r="57" spans="1:15" ht="15.75">
      <c r="A57" s="224" t="s">
        <v>247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78"/>
      <c r="O57" s="78"/>
    </row>
    <row r="58" spans="1:15" ht="15.75">
      <c r="A58" s="224" t="s">
        <v>254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78"/>
      <c r="O58" s="78"/>
    </row>
    <row r="59" spans="1:15" ht="15.75">
      <c r="A59" s="224" t="s">
        <v>248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78"/>
      <c r="O59" s="78"/>
    </row>
    <row r="60" spans="1:15" ht="15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</sheetData>
  <sheetProtection/>
  <mergeCells count="10">
    <mergeCell ref="A33:G33"/>
    <mergeCell ref="I33:O33"/>
    <mergeCell ref="A37:G37"/>
    <mergeCell ref="I37:O37"/>
    <mergeCell ref="A45:N45"/>
    <mergeCell ref="A46:N46"/>
    <mergeCell ref="A47:N47"/>
    <mergeCell ref="A48:N48"/>
    <mergeCell ref="A49:N49"/>
    <mergeCell ref="A44:N4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2020-12-23T06:28:51Z</cp:lastPrinted>
  <dcterms:created xsi:type="dcterms:W3CDTF">2010-12-02T15:47:34Z</dcterms:created>
  <dcterms:modified xsi:type="dcterms:W3CDTF">2020-12-23T06:29:21Z</dcterms:modified>
  <cp:category/>
  <cp:version/>
  <cp:contentType/>
  <cp:contentStatus/>
</cp:coreProperties>
</file>