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2021" sheetId="1" r:id="rId1"/>
    <sheet name="график" sheetId="2" r:id="rId2"/>
    <sheet name="титульный лист" sheetId="3" r:id="rId3"/>
  </sheets>
  <definedNames>
    <definedName name="_xlnm.Print_Area" localSheetId="0">'2021'!$A$10:$U$114</definedName>
  </definedNames>
  <calcPr fullCalcOnLoad="1"/>
</workbook>
</file>

<file path=xl/comments1.xml><?xml version="1.0" encoding="utf-8"?>
<comments xmlns="http://schemas.openxmlformats.org/spreadsheetml/2006/main">
  <authors>
    <author>ЁлкинАИ</author>
  </authors>
  <commentList>
    <comment ref="B30" authorId="0">
      <text>
        <r>
          <rPr>
            <b/>
            <sz val="9"/>
            <rFont val="Tahoma"/>
            <family val="2"/>
          </rPr>
          <t>ЁлкинАИ: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ЁлкинАИ: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<sst xmlns="http://schemas.openxmlformats.org/spreadsheetml/2006/main" count="448" uniqueCount="310">
  <si>
    <t>Индекс</t>
  </si>
  <si>
    <t>I курс</t>
  </si>
  <si>
    <t>II курс</t>
  </si>
  <si>
    <t>III курс</t>
  </si>
  <si>
    <t>Всего</t>
  </si>
  <si>
    <t>лабораторных и практических занятий</t>
  </si>
  <si>
    <t>Общеобразовательные дисциплины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</si>
  <si>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</si>
  <si>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</si>
  <si>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</si>
  <si>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</si>
  <si>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</si>
  <si>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</si>
  <si>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</si>
  <si>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</si>
  <si>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 xml:space="preserve"> нед.</t>
  </si>
  <si>
    <t>История</t>
  </si>
  <si>
    <t>Физическая культура</t>
  </si>
  <si>
    <t>Учебная нагрузка обучающихся (час)</t>
  </si>
  <si>
    <t>Максимальная</t>
  </si>
  <si>
    <t>Разница</t>
  </si>
  <si>
    <t>Всего:</t>
  </si>
  <si>
    <t>Учебная практика</t>
  </si>
  <si>
    <t>Производственная практика</t>
  </si>
  <si>
    <t>Распределение обязательной нагрузки по курсам и семестрам (час)</t>
  </si>
  <si>
    <t>Экзамены</t>
  </si>
  <si>
    <t>Диф. Зачеты</t>
  </si>
  <si>
    <t>Зачеты</t>
  </si>
  <si>
    <t>О.00</t>
  </si>
  <si>
    <t>2 сем</t>
  </si>
  <si>
    <t>Астрономия</t>
  </si>
  <si>
    <t>Литература</t>
  </si>
  <si>
    <t xml:space="preserve">Русский язык </t>
  </si>
  <si>
    <t>Охрана труда</t>
  </si>
  <si>
    <t>Материаловедение</t>
  </si>
  <si>
    <t>Безопасность жизнедеятельности</t>
  </si>
  <si>
    <t>ПМ.02</t>
  </si>
  <si>
    <t>МДК.02.01</t>
  </si>
  <si>
    <t>УП.02</t>
  </si>
  <si>
    <t>ПМ.03</t>
  </si>
  <si>
    <t>МДК.03.01</t>
  </si>
  <si>
    <t>МДК.03.02</t>
  </si>
  <si>
    <t>УП.03</t>
  </si>
  <si>
    <t>ПП.03</t>
  </si>
  <si>
    <t>Э</t>
  </si>
  <si>
    <t>Основы безопасности жизнедеятельности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</si>
  <si>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</si>
  <si>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</si>
  <si>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</si>
  <si>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</si>
  <si>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</si>
  <si>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</si>
  <si>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</si>
  <si>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</si>
  <si>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</si>
  <si>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</si>
  <si>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</si>
  <si>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</si>
  <si>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</si>
  <si>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!</t>
  </si>
  <si>
    <t>П3</t>
  </si>
  <si>
    <t>А</t>
  </si>
  <si>
    <t>О</t>
  </si>
  <si>
    <t>Курс</t>
  </si>
  <si>
    <t>Производственная и учебная практики</t>
  </si>
  <si>
    <t>Промежуточная аттестация</t>
  </si>
  <si>
    <t>ГИА</t>
  </si>
  <si>
    <t>Каникулы</t>
  </si>
  <si>
    <t>Итого</t>
  </si>
  <si>
    <t>СОГЛАСОВАНО</t>
  </si>
  <si>
    <t>УТВЕРЖДАЮ</t>
  </si>
  <si>
    <t>Директор Пошехонского филиала</t>
  </si>
  <si>
    <t xml:space="preserve">Директор ГПОУ ЯО Пошехонского </t>
  </si>
  <si>
    <t>аграрно- политехнического колледжа</t>
  </si>
  <si>
    <t>__________________А.В. Третьяков</t>
  </si>
  <si>
    <t>__________________О.Н. Викторович</t>
  </si>
  <si>
    <t>"_____"___________20___г.</t>
  </si>
  <si>
    <t>"____"____________20___г.</t>
  </si>
  <si>
    <t>УЧЕБНЫЙ ПЛАН</t>
  </si>
  <si>
    <t>государственного профессионального образовательного учреждения Ярославской области</t>
  </si>
  <si>
    <t>ГП ЯО  Ярославское АТП</t>
  </si>
  <si>
    <t>МДК.02.02</t>
  </si>
  <si>
    <t>Экологические основы природопользования</t>
  </si>
  <si>
    <t>Во взаимодействии с преподавателем</t>
  </si>
  <si>
    <t xml:space="preserve">Иностранный язык </t>
  </si>
  <si>
    <t>Математика</t>
  </si>
  <si>
    <t>Иностранный язык в профессиональной деятельности</t>
  </si>
  <si>
    <t>Формы промежуточной
аттестации</t>
  </si>
  <si>
    <t>Форма практической подготовки</t>
  </si>
  <si>
    <t>Минимальная</t>
  </si>
  <si>
    <t>1 сем</t>
  </si>
  <si>
    <t>3 сем</t>
  </si>
  <si>
    <t>4 сем</t>
  </si>
  <si>
    <t>5 сем</t>
  </si>
  <si>
    <t>6 сем</t>
  </si>
  <si>
    <t>Проверка</t>
  </si>
  <si>
    <t xml:space="preserve">                                          Пошехонского аграрно-политехнического колледжа</t>
  </si>
  <si>
    <t>по специальности среднего профессионального образования</t>
  </si>
  <si>
    <t>35.02.16 Эксплуатация и ремонт сельскохозяйственной техники и оборудования</t>
  </si>
  <si>
    <t>Квалификация: техник-механик</t>
  </si>
  <si>
    <r>
      <t xml:space="preserve">Нормативный срок обучения: </t>
    </r>
    <r>
      <rPr>
        <b/>
        <sz val="11"/>
        <color indexed="8"/>
        <rFont val="Times New Roman"/>
        <family val="1"/>
      </rPr>
      <t>3 года 10 месяцев</t>
    </r>
  </si>
  <si>
    <r>
      <t>Исходный уровень образования:</t>
    </r>
    <r>
      <rPr>
        <b/>
        <sz val="11"/>
        <color indexed="8"/>
        <rFont val="Times New Roman"/>
        <family val="1"/>
      </rPr>
      <t xml:space="preserve"> основное общее</t>
    </r>
  </si>
  <si>
    <t>Основные виды деятельности:</t>
  </si>
  <si>
    <t>Подготовка машин, механизмов, установок, приспособлений к работе, комплектование сборочных единиц</t>
  </si>
  <si>
    <t xml:space="preserve">Эксплуатация сельскохозяйственной техники </t>
  </si>
  <si>
    <t>Организация работ по эксплуатации, техническому обслуживанию и ремонту машинно-тракторного парка</t>
  </si>
  <si>
    <t>сельскохозяйственной организации (предприятия)</t>
  </si>
  <si>
    <t>Освоение одной или нескольких профессий рабочих, должностей служащих:</t>
  </si>
  <si>
    <t>19205 Тракторист-машинист сельскохозяйственного производства;</t>
  </si>
  <si>
    <t>11442 Водитель автомобиля категории «В», «С»</t>
  </si>
  <si>
    <t>2. График учебного процесса 35.02.16 Эксплуатация и ремонт сельскохозяйственной техники и оборудования</t>
  </si>
  <si>
    <t>1.09-7.09</t>
  </si>
  <si>
    <t>8.09-14.09</t>
  </si>
  <si>
    <t>15.09-21.09</t>
  </si>
  <si>
    <t>22.09-28.09</t>
  </si>
  <si>
    <t>29.09-5.10</t>
  </si>
  <si>
    <t>6.10-12.10</t>
  </si>
  <si>
    <t>13.10-19.10</t>
  </si>
  <si>
    <t>20.10-26.10</t>
  </si>
  <si>
    <t>27.10-2.11</t>
  </si>
  <si>
    <t>3.11-9.11</t>
  </si>
  <si>
    <t>10.11-16.11</t>
  </si>
  <si>
    <t>17.11-23.11</t>
  </si>
  <si>
    <t>24.11-30.11</t>
  </si>
  <si>
    <t>1.12-7.12</t>
  </si>
  <si>
    <t>8.12-14.12</t>
  </si>
  <si>
    <t>15.12-21.12</t>
  </si>
  <si>
    <t>22.12-28.12</t>
  </si>
  <si>
    <t>29.12--4.01</t>
  </si>
  <si>
    <t>5.01-11.01</t>
  </si>
  <si>
    <t>12.01-18.01</t>
  </si>
  <si>
    <t>19.01-25.01</t>
  </si>
  <si>
    <t>26.01-1.02</t>
  </si>
  <si>
    <t>2.02-8.02</t>
  </si>
  <si>
    <t>9.02-15.02</t>
  </si>
  <si>
    <t>16.02-22.02</t>
  </si>
  <si>
    <t>23.02-1.03</t>
  </si>
  <si>
    <t>2.03-8.03</t>
  </si>
  <si>
    <t>9.03-15.03</t>
  </si>
  <si>
    <t>16.03-22.03</t>
  </si>
  <si>
    <t>23.03-29.03</t>
  </si>
  <si>
    <t>30.03-5.04</t>
  </si>
  <si>
    <t>6.04-12.04</t>
  </si>
  <si>
    <t>13.04-19.04</t>
  </si>
  <si>
    <t>20.04.-26.04</t>
  </si>
  <si>
    <t>27.04-3.05</t>
  </si>
  <si>
    <t>4.05-10.05</t>
  </si>
  <si>
    <t>11.05-17.05</t>
  </si>
  <si>
    <t>18.05-24.05</t>
  </si>
  <si>
    <t>25.05-31.05</t>
  </si>
  <si>
    <t>1.06-7.06</t>
  </si>
  <si>
    <t>8.06-14.06</t>
  </si>
  <si>
    <t>15.06-21.06</t>
  </si>
  <si>
    <t>22.06-28.06</t>
  </si>
  <si>
    <t>29.06-5.07</t>
  </si>
  <si>
    <t>6.07-12.07</t>
  </si>
  <si>
    <t>13.07-19.07</t>
  </si>
  <si>
    <t>20.07-26.07</t>
  </si>
  <si>
    <t>27.07-2.08</t>
  </si>
  <si>
    <t>3.08-9.08</t>
  </si>
  <si>
    <t>10.08-16.08</t>
  </si>
  <si>
    <t>17.08-23.08</t>
  </si>
  <si>
    <t>24.08-31.08</t>
  </si>
  <si>
    <t>У1</t>
  </si>
  <si>
    <t>У4</t>
  </si>
  <si>
    <t xml:space="preserve">       </t>
  </si>
  <si>
    <t>У3</t>
  </si>
  <si>
    <t>П1</t>
  </si>
  <si>
    <t>! </t>
  </si>
  <si>
    <t>У2</t>
  </si>
  <si>
    <t>П2</t>
  </si>
  <si>
    <t>П4</t>
  </si>
  <si>
    <t>Д</t>
  </si>
  <si>
    <t>Условные обозначения:</t>
  </si>
  <si>
    <t>3. Сводные данные по бюджету времени (в неделях) 35.02.16 Эксплуатация и ремонт сельскохозяйственной техники и оборудования</t>
  </si>
  <si>
    <t>! – каникулы</t>
  </si>
  <si>
    <t>У – учебная практика</t>
  </si>
  <si>
    <t>А – итоговая аттестация</t>
  </si>
  <si>
    <t>Э - промежуточная аттестация</t>
  </si>
  <si>
    <t>П – производственная практика</t>
  </si>
  <si>
    <t>О – подготовка к ГИА</t>
  </si>
  <si>
    <t>Д – преддипломная практика</t>
  </si>
  <si>
    <t>Преддипломная практика</t>
  </si>
  <si>
    <t>Наименование циклов, предметов, дисциплин, профессиональных модулей, междисциплинарных курсов, практик</t>
  </si>
  <si>
    <t>Объем образовательной нагрузки</t>
  </si>
  <si>
    <t>Самостоятельная учебная работа</t>
  </si>
  <si>
    <t>Всего учебных занятий</t>
  </si>
  <si>
    <t>Нагрузка на дисциплины и МДК</t>
  </si>
  <si>
    <t>в т.ч. по учебным дисциплинам и МДК</t>
  </si>
  <si>
    <t>Теоретическое обучение</t>
  </si>
  <si>
    <t>курсовых работ (проектов)</t>
  </si>
  <si>
    <t>Консультации</t>
  </si>
  <si>
    <t>IV курс</t>
  </si>
  <si>
    <t>7 сем</t>
  </si>
  <si>
    <t>8 сем</t>
  </si>
  <si>
    <t>Химия</t>
  </si>
  <si>
    <t>Биология</t>
  </si>
  <si>
    <t>ОГСЭ.00</t>
  </si>
  <si>
    <t>Общий гумманитарный и социально-экономический цикл</t>
  </si>
  <si>
    <t>Основы философии</t>
  </si>
  <si>
    <t>Психология общения</t>
  </si>
  <si>
    <t>Русский язык и культура речи</t>
  </si>
  <si>
    <t>ОГСЭ.01</t>
  </si>
  <si>
    <t>ОГСЭ.02</t>
  </si>
  <si>
    <t>ОГСЭ.03</t>
  </si>
  <si>
    <t>ОГСЭ.04</t>
  </si>
  <si>
    <t>ОГСЭ.05</t>
  </si>
  <si>
    <t>ОГСЭ.06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</si>
  <si>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</si>
  <si>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</si>
  <si>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</si>
  <si>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</si>
  <si>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</si>
  <si>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</si>
  <si>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Общепрофессиональные дисциплины</t>
  </si>
  <si>
    <t>Инженерная графика</t>
  </si>
  <si>
    <t>Техническая механика</t>
  </si>
  <si>
    <t>Электротехника и электронная техника</t>
  </si>
  <si>
    <t>Основы гидравлики и теплотехники</t>
  </si>
  <si>
    <t>Правовые основы профессиональной деятельности</t>
  </si>
  <si>
    <t>Основы агрономии</t>
  </si>
  <si>
    <t>Основы зоотехнии</t>
  </si>
  <si>
    <t>Метрология, стартантизация и подтверждение качества</t>
  </si>
  <si>
    <t>2/Э</t>
  </si>
  <si>
    <t>3/ДЗ</t>
  </si>
  <si>
    <t>Подготовка машин, механизмов, установок, приспособлений к работе, комплектование сборных единиц</t>
  </si>
  <si>
    <t>Назначение и общее устройство тракторов, автомобилей и сельскохозяйственных машин</t>
  </si>
  <si>
    <t>5/Э</t>
  </si>
  <si>
    <t>Подготовка тракторов и сельскохозяйственных машин и механизмов к работе</t>
  </si>
  <si>
    <t>Эксплуатация сельскохозяйственной техники</t>
  </si>
  <si>
    <t>Комплектование машинно-тракторного агрегата для выполнения сельскохозяйственных работ</t>
  </si>
  <si>
    <t>Технологии механизированных работ в растениеводстве</t>
  </si>
  <si>
    <t>МДК.02.03</t>
  </si>
  <si>
    <t>ПП.02</t>
  </si>
  <si>
    <t>8/ДЭ</t>
  </si>
  <si>
    <t>8/Э</t>
  </si>
  <si>
    <t>Техническое обслуживание и ремонт сельскохозяйственной техники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</si>
  <si>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</si>
  <si>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</si>
  <si>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7/Эк</t>
  </si>
  <si>
    <t>Выполнение работ по профессиям рабочих, должностям служащих: 
19205 Тракторист-машинист сельскохозяйственного производства;
11442 Водитель автомобиля категории «В», «С»</t>
  </si>
  <si>
    <t>ПМ.04</t>
  </si>
  <si>
    <t>МДК.04.01</t>
  </si>
  <si>
    <t>МДК.04.02</t>
  </si>
  <si>
    <t>УП.04</t>
  </si>
  <si>
    <t>ПП.04</t>
  </si>
  <si>
    <t>Теоретическая подготовка трактористов-машинистов категории «В», «С», «D», «Е», «F»</t>
  </si>
  <si>
    <t>Теоретическая подготовка водителей автомобилей категории «В» и «С»</t>
  </si>
  <si>
    <t>ПДП</t>
  </si>
  <si>
    <t>Самостоятельная работа</t>
  </si>
  <si>
    <t>ИТОГО без ОД</t>
  </si>
  <si>
    <t>Консультации и промежуточная аттестация</t>
  </si>
  <si>
    <t>Государственная итоговая аттестация</t>
  </si>
  <si>
    <t>ИТОГО</t>
  </si>
  <si>
    <t>2/ДЗ</t>
  </si>
  <si>
    <t>Общеобразовательная подготовка</t>
  </si>
  <si>
    <t>Общие образовательные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</si>
  <si>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</si>
  <si>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</si>
  <si>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</si>
  <si>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</si>
  <si>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</si>
  <si>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</si>
  <si>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</si>
  <si>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</si>
  <si>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</si>
  <si>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ИП</t>
  </si>
  <si>
    <t>Индивидуальный проект</t>
  </si>
  <si>
    <t>УПВ.00</t>
  </si>
  <si>
    <t>Учебные предметы по выбору</t>
  </si>
  <si>
    <t>УВП.09 (у)</t>
  </si>
  <si>
    <t>Информатика</t>
  </si>
  <si>
    <t>УВП.10 (у)</t>
  </si>
  <si>
    <t>(16)</t>
  </si>
  <si>
    <t>(20)</t>
  </si>
  <si>
    <t>УВП.11 (у)</t>
  </si>
  <si>
    <t>Родной язык / Родная литература</t>
  </si>
  <si>
    <t>УВП.12</t>
  </si>
  <si>
    <t>4/ДЗ</t>
  </si>
  <si>
    <t>6/ДЗ</t>
  </si>
  <si>
    <t>5/ДЗ</t>
  </si>
  <si>
    <t>3/Э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</si>
  <si>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</si>
  <si>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Основы экономики, менеджмента и маркетинга / Основы финансовой грамотности и предпринимательской деятельности</t>
  </si>
  <si>
    <t>Эффективное поведение на рынке труда / психология личности и профессиональное самоопределение</t>
  </si>
  <si>
    <t>1. План учебного процесса по специальности 35.02.16 Эксплуатация и ремонт сельскохозяйственной техники и оборудования (естественнонаучный профиль)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</si>
  <si>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</si>
  <si>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</si>
  <si>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</si>
  <si>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</si>
  <si>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</si>
  <si>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</si>
  <si>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</si>
  <si>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</si>
  <si>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</si>
  <si>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</si>
  <si>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ОП.14</t>
  </si>
  <si>
    <t>ОП.13</t>
  </si>
  <si>
    <t>ОП.12</t>
  </si>
  <si>
    <t>ОП.11</t>
  </si>
  <si>
    <t>5/Эк</t>
  </si>
  <si>
    <t>Экзамен по модулю</t>
  </si>
  <si>
    <t>6/Э</t>
  </si>
  <si>
    <t>7/Э</t>
  </si>
  <si>
    <t>8/ДЗ</t>
  </si>
  <si>
    <t>7/ДЗ</t>
  </si>
  <si>
    <r>
      <rPr>
        <b/>
        <sz val="12"/>
        <rFont val="Times New Roman"/>
        <family val="1"/>
      </rPr>
      <t>Консультации</t>
    </r>
    <r>
      <rPr>
        <sz val="12"/>
        <rFont val="Times New Roman"/>
        <family val="1"/>
      </rPr>
      <t xml:space="preserve"> на учебную группу: 186 часов       
</t>
    </r>
    <r>
      <rPr>
        <b/>
        <sz val="12"/>
        <rFont val="Times New Roman"/>
        <family val="1"/>
      </rPr>
      <t xml:space="preserve">Государственная (итоговая) аттестация
1. Программа обучения по специальности
</t>
    </r>
    <r>
      <rPr>
        <sz val="12"/>
        <rFont val="Times New Roman"/>
        <family val="1"/>
      </rPr>
      <t xml:space="preserve">1.1. Дипломный проект (работа)
Выполнение дипломного проекта (работы) с </t>
    </r>
    <r>
      <rPr>
        <b/>
        <sz val="12"/>
        <rFont val="Times New Roman"/>
        <family val="1"/>
      </rPr>
      <t>18.05.2025 г.</t>
    </r>
    <r>
      <rPr>
        <sz val="12"/>
        <rFont val="Times New Roman"/>
        <family val="1"/>
      </rPr>
      <t xml:space="preserve"> по 07</t>
    </r>
    <r>
      <rPr>
        <b/>
        <sz val="12"/>
        <rFont val="Times New Roman"/>
        <family val="1"/>
      </rPr>
      <t>.06.2025 г.</t>
    </r>
    <r>
      <rPr>
        <sz val="12"/>
        <rFont val="Times New Roman"/>
        <family val="1"/>
      </rPr>
      <t xml:space="preserve">
(всего 3 недели)
Защита дипломного проекта (работы) с </t>
    </r>
    <r>
      <rPr>
        <b/>
        <sz val="12"/>
        <rFont val="Times New Roman"/>
        <family val="1"/>
      </rPr>
      <t>15.06.2025 г.</t>
    </r>
    <r>
      <rPr>
        <sz val="12"/>
        <rFont val="Times New Roman"/>
        <family val="1"/>
      </rPr>
      <t xml:space="preserve"> по </t>
    </r>
    <r>
      <rPr>
        <b/>
        <sz val="12"/>
        <rFont val="Times New Roman"/>
        <family val="1"/>
      </rPr>
      <t>28.06.2025 г.</t>
    </r>
    <r>
      <rPr>
        <sz val="12"/>
        <rFont val="Times New Roman"/>
        <family val="1"/>
      </rPr>
      <t xml:space="preserve">
(всего 2 недели)
Выполнение демонстрационного экзамена (1 неделя): 36 часов</t>
    </r>
  </si>
  <si>
    <t>Технологии механизированных работ в животноводстве</t>
  </si>
  <si>
    <t>Дисциплин, предметов и МДК</t>
  </si>
  <si>
    <t>Обучение по дисциплинам, предметам и МДК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</si>
</sst>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NumberFormat="1" applyFont="1" applyAlignment="1" applyProtection="1">
      <alignment/>
      <protection locked="0"/>
    </xf>
    <xf numFmtId="0" fontId="56" fillId="2" borderId="0" xfId="0" applyNumberFormat="1" applyFont="1" applyFill="1" applyAlignment="1" applyProtection="1">
      <alignment/>
      <protection locked="0"/>
    </xf>
    <xf numFmtId="0" fontId="56" fillId="33" borderId="0" xfId="0" applyNumberFormat="1" applyFont="1" applyFill="1" applyAlignment="1" applyProtection="1">
      <alignment/>
      <protection locked="0"/>
    </xf>
    <xf numFmtId="0" fontId="56" fillId="0" borderId="0" xfId="0" applyNumberFormat="1" applyFont="1" applyFill="1" applyAlignment="1" applyProtection="1">
      <alignment/>
      <protection locked="0"/>
    </xf>
    <xf numFmtId="0" fontId="56" fillId="0" borderId="10" xfId="0" applyNumberFormat="1" applyFont="1" applyFill="1" applyBorder="1" applyAlignment="1" applyProtection="1">
      <alignment/>
      <protection locked="0"/>
    </xf>
    <xf numFmtId="0" fontId="56" fillId="0" borderId="10" xfId="0" applyNumberFormat="1" applyFont="1" applyFill="1" applyBorder="1" applyAlignment="1" applyProtection="1">
      <alignment horizontal="center"/>
      <protection locked="0"/>
    </xf>
    <xf numFmtId="0" fontId="56" fillId="0" borderId="11" xfId="0" applyNumberFormat="1" applyFont="1" applyBorder="1" applyAlignment="1" applyProtection="1">
      <alignment horizontal="center"/>
      <protection locked="0"/>
    </xf>
    <xf numFmtId="0" fontId="56" fillId="0" borderId="11" xfId="0" applyNumberFormat="1" applyFont="1" applyBorder="1" applyAlignment="1" applyProtection="1">
      <alignment/>
      <protection locked="0"/>
    </xf>
    <xf numFmtId="0" fontId="56" fillId="33" borderId="11" xfId="0" applyNumberFormat="1" applyFont="1" applyFill="1" applyBorder="1" applyAlignment="1" applyProtection="1">
      <alignment/>
      <protection locked="0"/>
    </xf>
    <xf numFmtId="0" fontId="56" fillId="0" borderId="11" xfId="0" applyNumberFormat="1" applyFont="1" applyFill="1" applyBorder="1" applyAlignment="1" applyProtection="1">
      <alignment/>
      <protection locked="0"/>
    </xf>
    <xf numFmtId="0" fontId="56" fillId="0" borderId="0" xfId="0" applyNumberFormat="1" applyFont="1" applyBorder="1" applyAlignment="1" applyProtection="1">
      <alignment/>
      <protection locked="0"/>
    </xf>
    <xf numFmtId="0" fontId="56" fillId="0" borderId="0" xfId="0" applyNumberFormat="1" applyFont="1" applyBorder="1" applyAlignment="1" applyProtection="1">
      <alignment horizontal="center"/>
      <protection locked="0"/>
    </xf>
    <xf numFmtId="0" fontId="56" fillId="2" borderId="0" xfId="0" applyNumberFormat="1" applyFont="1" applyFill="1" applyBorder="1" applyAlignment="1" applyProtection="1">
      <alignment horizontal="center"/>
      <protection locked="0"/>
    </xf>
    <xf numFmtId="0" fontId="56" fillId="33" borderId="0" xfId="0" applyNumberFormat="1" applyFont="1" applyFill="1" applyBorder="1" applyAlignment="1" applyProtection="1">
      <alignment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56" fillId="0" borderId="12" xfId="0" applyNumberFormat="1" applyFont="1" applyFill="1" applyBorder="1" applyAlignment="1" applyProtection="1">
      <alignment/>
      <protection locked="0"/>
    </xf>
    <xf numFmtId="0" fontId="56" fillId="0" borderId="12" xfId="0" applyNumberFormat="1" applyFont="1" applyFill="1" applyBorder="1" applyAlignment="1" applyProtection="1">
      <alignment horizontal="center"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NumberFormat="1" applyFont="1" applyBorder="1" applyAlignment="1" applyProtection="1">
      <alignment horizontal="center" vertical="top" wrapText="1"/>
      <protection locked="0"/>
    </xf>
    <xf numFmtId="0" fontId="6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NumberFormat="1" applyFont="1" applyFill="1" applyBorder="1" applyAlignment="1" applyProtection="1">
      <alignment horizontal="center"/>
      <protection locked="0"/>
    </xf>
    <xf numFmtId="0" fontId="59" fillId="0" borderId="0" xfId="0" applyNumberFormat="1" applyFont="1" applyFill="1" applyAlignment="1" applyProtection="1">
      <alignment horizontal="center"/>
      <protection locked="0"/>
    </xf>
    <xf numFmtId="0" fontId="57" fillId="0" borderId="18" xfId="0" applyNumberFormat="1" applyFont="1" applyFill="1" applyBorder="1" applyAlignment="1" applyProtection="1">
      <alignment horizontal="center"/>
      <protection locked="0"/>
    </xf>
    <xf numFmtId="0" fontId="57" fillId="0" borderId="10" xfId="0" applyNumberFormat="1" applyFont="1" applyFill="1" applyBorder="1" applyAlignment="1" applyProtection="1">
      <alignment horizontal="center"/>
      <protection locked="0"/>
    </xf>
    <xf numFmtId="0" fontId="5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wrapText="1"/>
      <protection locked="0"/>
    </xf>
    <xf numFmtId="0" fontId="3" fillId="34" borderId="15" xfId="0" applyNumberFormat="1" applyFont="1" applyFill="1" applyBorder="1" applyAlignment="1" applyProtection="1">
      <alignment wrapText="1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2" fillId="13" borderId="15" xfId="0" applyNumberFormat="1" applyFont="1" applyFill="1" applyBorder="1" applyAlignment="1" applyProtection="1">
      <alignment wrapText="1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2" fillId="31" borderId="15" xfId="0" applyNumberFormat="1" applyFont="1" applyFill="1" applyBorder="1" applyAlignment="1" applyProtection="1">
      <alignment wrapText="1"/>
      <protection locked="0"/>
    </xf>
    <xf numFmtId="0" fontId="53" fillId="0" borderId="0" xfId="0" applyNumberFormat="1" applyFont="1" applyFill="1" applyAlignment="1" applyProtection="1">
      <alignment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57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9" xfId="0" applyNumberFormat="1" applyFont="1" applyBorder="1" applyAlignment="1" applyProtection="1">
      <alignment horizontal="center" vertical="top" wrapText="1"/>
      <protection hidden="1" locked="0"/>
    </xf>
    <xf numFmtId="0" fontId="2" fillId="31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Border="1" applyAlignment="1" applyProtection="1">
      <alignment wrapText="1"/>
      <protection hidden="1" locked="0"/>
    </xf>
    <xf numFmtId="0" fontId="2" fillId="13" borderId="1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Border="1" applyAlignment="1" applyProtection="1">
      <alignment wrapText="1"/>
      <protection hidden="1" locked="0"/>
    </xf>
    <xf numFmtId="0" fontId="3" fillId="34" borderId="15" xfId="0" applyNumberFormat="1" applyFont="1" applyFill="1" applyBorder="1" applyAlignment="1" applyProtection="1">
      <alignment horizontal="left" wrapText="1"/>
      <protection hidden="1" locked="0"/>
    </xf>
    <xf numFmtId="0" fontId="3" fillId="0" borderId="15" xfId="0" applyNumberFormat="1" applyFont="1" applyBorder="1" applyAlignment="1" applyProtection="1">
      <alignment horizontal="center" wrapText="1"/>
      <protection locked="0"/>
    </xf>
    <xf numFmtId="0" fontId="3" fillId="6" borderId="15" xfId="0" applyNumberFormat="1" applyFont="1" applyFill="1" applyBorder="1" applyAlignment="1" applyProtection="1">
      <alignment horizontal="center" wrapText="1"/>
      <protection locked="0"/>
    </xf>
    <xf numFmtId="0" fontId="2" fillId="35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Border="1" applyAlignment="1" applyProtection="1">
      <alignment horizontal="center" wrapText="1"/>
      <protection hidden="1" locked="0"/>
    </xf>
    <xf numFmtId="0" fontId="3" fillId="0" borderId="15" xfId="0" applyNumberFormat="1" applyFont="1" applyFill="1" applyBorder="1" applyAlignment="1" applyProtection="1">
      <alignment horizontal="center" wrapText="1"/>
      <protection hidden="1" locked="0"/>
    </xf>
    <xf numFmtId="0" fontId="2" fillId="0" borderId="15" xfId="0" applyNumberFormat="1" applyFont="1" applyBorder="1" applyAlignment="1" applyProtection="1">
      <alignment horizontal="center" wrapText="1"/>
      <protection locked="0"/>
    </xf>
    <xf numFmtId="0" fontId="57" fillId="0" borderId="15" xfId="0" applyNumberFormat="1" applyFont="1" applyBorder="1" applyAlignment="1" applyProtection="1">
      <alignment horizontal="center" wrapText="1"/>
      <protection locked="0"/>
    </xf>
    <xf numFmtId="0" fontId="3" fillId="0" borderId="15" xfId="0" applyNumberFormat="1" applyFont="1" applyFill="1" applyBorder="1" applyAlignment="1" applyProtection="1">
      <alignment wrapText="1"/>
      <protection hidden="1" locked="0"/>
    </xf>
    <xf numFmtId="0" fontId="2" fillId="36" borderId="15" xfId="0" applyNumberFormat="1" applyFont="1" applyFill="1" applyBorder="1" applyAlignment="1" applyProtection="1">
      <alignment horizontal="center" wrapText="1"/>
      <protection locked="0"/>
    </xf>
    <xf numFmtId="0" fontId="2" fillId="35" borderId="15" xfId="0" applyNumberFormat="1" applyFont="1" applyFill="1" applyBorder="1" applyAlignment="1" applyProtection="1">
      <alignment horizontal="center" wrapText="1"/>
      <protection locked="0"/>
    </xf>
    <xf numFmtId="0" fontId="3" fillId="34" borderId="15" xfId="0" applyNumberFormat="1" applyFont="1" applyFill="1" applyBorder="1" applyAlignment="1" applyProtection="1">
      <alignment horizontal="center" wrapText="1"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 indent="2"/>
    </xf>
    <xf numFmtId="0" fontId="55" fillId="0" borderId="0" xfId="0" applyFont="1" applyAlignment="1">
      <alignment horizontal="left" indent="2"/>
    </xf>
    <xf numFmtId="0" fontId="56" fillId="0" borderId="0" xfId="0" applyFont="1" applyAlignment="1">
      <alignment vertical="center"/>
    </xf>
    <xf numFmtId="0" fontId="61" fillId="0" borderId="10" xfId="0" applyFont="1" applyBorder="1" applyAlignment="1">
      <alignment vertical="center" textRotation="90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55" fillId="0" borderId="0" xfId="0" applyFont="1" applyAlignment="1">
      <alignment vertical="center"/>
    </xf>
    <xf numFmtId="0" fontId="64" fillId="13" borderId="15" xfId="0" applyNumberFormat="1" applyFont="1" applyFill="1" applyBorder="1" applyAlignment="1" applyProtection="1">
      <alignment horizontal="center" wrapText="1"/>
      <protection locked="0"/>
    </xf>
    <xf numFmtId="0" fontId="57" fillId="0" borderId="15" xfId="0" applyNumberFormat="1" applyFont="1" applyFill="1" applyBorder="1" applyAlignment="1" applyProtection="1">
      <alignment horizontal="center" wrapText="1"/>
      <protection locked="0"/>
    </xf>
    <xf numFmtId="0" fontId="64" fillId="36" borderId="15" xfId="0" applyNumberFormat="1" applyFont="1" applyFill="1" applyBorder="1" applyAlignment="1" applyProtection="1">
      <alignment horizontal="center" wrapText="1"/>
      <protection locked="0"/>
    </xf>
    <xf numFmtId="0" fontId="64" fillId="37" borderId="15" xfId="0" applyNumberFormat="1" applyFont="1" applyFill="1" applyBorder="1" applyAlignment="1" applyProtection="1">
      <alignment horizontal="center" wrapText="1"/>
      <protection locked="0"/>
    </xf>
    <xf numFmtId="0" fontId="64" fillId="35" borderId="15" xfId="0" applyNumberFormat="1" applyFont="1" applyFill="1" applyBorder="1" applyAlignment="1" applyProtection="1">
      <alignment horizontal="center" wrapText="1"/>
      <protection locked="0"/>
    </xf>
    <xf numFmtId="0" fontId="64" fillId="0" borderId="15" xfId="0" applyNumberFormat="1" applyFont="1" applyFill="1" applyBorder="1" applyAlignment="1" applyProtection="1">
      <alignment horizontal="center" wrapText="1"/>
      <protection locked="0"/>
    </xf>
    <xf numFmtId="0" fontId="57" fillId="0" borderId="15" xfId="0" applyNumberFormat="1" applyFont="1" applyBorder="1" applyAlignment="1" applyProtection="1">
      <alignment horizontal="center"/>
      <protection locked="0"/>
    </xf>
    <xf numFmtId="0" fontId="53" fillId="0" borderId="0" xfId="0" applyNumberFormat="1" applyFont="1" applyAlignment="1" applyProtection="1">
      <alignment/>
      <protection locked="0"/>
    </xf>
    <xf numFmtId="0" fontId="53" fillId="0" borderId="11" xfId="0" applyNumberFormat="1" applyFont="1" applyBorder="1" applyAlignment="1" applyProtection="1">
      <alignment/>
      <protection locked="0"/>
    </xf>
    <xf numFmtId="0" fontId="53" fillId="0" borderId="0" xfId="0" applyNumberFormat="1" applyFont="1" applyBorder="1" applyAlignment="1" applyProtection="1">
      <alignment/>
      <protection locked="0"/>
    </xf>
    <xf numFmtId="0" fontId="7" fillId="0" borderId="19" xfId="0" applyNumberFormat="1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Fill="1" applyBorder="1" applyAlignment="1" applyProtection="1">
      <alignment/>
      <protection locked="0"/>
    </xf>
    <xf numFmtId="0" fontId="2" fillId="31" borderId="15" xfId="0" applyNumberFormat="1" applyFont="1" applyFill="1" applyBorder="1" applyAlignment="1" applyProtection="1">
      <alignment horizontal="center" wrapText="1"/>
      <protection hidden="1" locked="0"/>
    </xf>
    <xf numFmtId="0" fontId="2" fillId="13" borderId="15" xfId="0" applyNumberFormat="1" applyFont="1" applyFill="1" applyBorder="1" applyAlignment="1" applyProtection="1">
      <alignment horizontal="center" wrapText="1"/>
      <protection hidden="1" locked="0"/>
    </xf>
    <xf numFmtId="0" fontId="2" fillId="0" borderId="15" xfId="0" applyNumberFormat="1" applyFont="1" applyFill="1" applyBorder="1" applyAlignment="1" applyProtection="1">
      <alignment wrapText="1"/>
      <protection hidden="1" locked="0"/>
    </xf>
    <xf numFmtId="0" fontId="2" fillId="10" borderId="15" xfId="0" applyNumberFormat="1" applyFont="1" applyFill="1" applyBorder="1" applyAlignment="1" applyProtection="1">
      <alignment wrapText="1"/>
      <protection locked="0"/>
    </xf>
    <xf numFmtId="0" fontId="2" fillId="10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2" fillId="10" borderId="15" xfId="0" applyNumberFormat="1" applyFont="1" applyFill="1" applyBorder="1" applyAlignment="1" applyProtection="1">
      <alignment horizontal="center"/>
      <protection locked="0"/>
    </xf>
    <xf numFmtId="0" fontId="3" fillId="10" borderId="15" xfId="0" applyNumberFormat="1" applyFont="1" applyFill="1" applyBorder="1" applyAlignment="1" applyProtection="1">
      <alignment horizontal="center" wrapText="1"/>
      <protection locked="0"/>
    </xf>
    <xf numFmtId="0" fontId="3" fillId="38" borderId="15" xfId="0" applyNumberFormat="1" applyFont="1" applyFill="1" applyBorder="1" applyAlignment="1" applyProtection="1">
      <alignment horizontal="center"/>
      <protection locked="0"/>
    </xf>
    <xf numFmtId="0" fontId="3" fillId="39" borderId="15" xfId="0" applyNumberFormat="1" applyFont="1" applyFill="1" applyBorder="1" applyAlignment="1" applyProtection="1">
      <alignment horizontal="center" wrapText="1"/>
      <protection locked="0"/>
    </xf>
    <xf numFmtId="0" fontId="3" fillId="40" borderId="15" xfId="0" applyNumberFormat="1" applyFont="1" applyFill="1" applyBorder="1" applyAlignment="1" applyProtection="1">
      <alignment horizontal="center" wrapText="1"/>
      <protection locked="0"/>
    </xf>
    <xf numFmtId="0" fontId="2" fillId="39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Fill="1" applyBorder="1" applyAlignment="1" applyProtection="1">
      <alignment wrapText="1"/>
      <protection locked="0"/>
    </xf>
    <xf numFmtId="0" fontId="2" fillId="0" borderId="15" xfId="0" applyNumberFormat="1" applyFont="1" applyFill="1" applyBorder="1" applyAlignment="1" applyProtection="1">
      <alignment horizontal="center" wrapText="1"/>
      <protection locked="0"/>
    </xf>
    <xf numFmtId="0" fontId="2" fillId="40" borderId="15" xfId="0" applyNumberFormat="1" applyFont="1" applyFill="1" applyBorder="1" applyAlignment="1" applyProtection="1">
      <alignment horizontal="left" wrapText="1"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2" fillId="40" borderId="15" xfId="0" applyNumberFormat="1" applyFont="1" applyFill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hidden="1" locked="0"/>
    </xf>
    <xf numFmtId="0" fontId="3" fillId="0" borderId="20" xfId="0" applyNumberFormat="1" applyFont="1" applyBorder="1" applyAlignment="1" applyProtection="1">
      <alignment horizontal="left" wrapText="1"/>
      <protection locked="0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3" fillId="0" borderId="14" xfId="0" applyNumberFormat="1" applyFon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0" fontId="3" fillId="0" borderId="23" xfId="0" applyNumberFormat="1" applyFont="1" applyBorder="1" applyAlignment="1" applyProtection="1">
      <alignment horizontal="left" wrapText="1"/>
      <protection locked="0"/>
    </xf>
    <xf numFmtId="0" fontId="3" fillId="0" borderId="24" xfId="0" applyNumberFormat="1" applyFont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26" xfId="0" applyNumberFormat="1" applyFont="1" applyBorder="1" applyAlignment="1" applyProtection="1">
      <alignment horizontal="left" wrapText="1"/>
      <protection locked="0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27" xfId="0" applyNumberFormat="1" applyFont="1" applyBorder="1" applyAlignment="1" applyProtection="1">
      <alignment horizontal="left" wrapText="1"/>
      <protection locked="0"/>
    </xf>
    <xf numFmtId="0" fontId="2" fillId="40" borderId="20" xfId="0" applyNumberFormat="1" applyFont="1" applyFill="1" applyBorder="1" applyAlignment="1" applyProtection="1">
      <alignment horizontal="center" wrapText="1"/>
      <protection locked="0"/>
    </xf>
    <xf numFmtId="0" fontId="2" fillId="40" borderId="21" xfId="0" applyNumberFormat="1" applyFont="1" applyFill="1" applyBorder="1" applyAlignment="1" applyProtection="1">
      <alignment horizontal="center" wrapText="1"/>
      <protection locked="0"/>
    </xf>
    <xf numFmtId="0" fontId="2" fillId="40" borderId="14" xfId="0" applyNumberFormat="1" applyFont="1" applyFill="1" applyBorder="1" applyAlignment="1" applyProtection="1">
      <alignment horizontal="center" wrapText="1"/>
      <protection locked="0"/>
    </xf>
    <xf numFmtId="0" fontId="3" fillId="40" borderId="20" xfId="0" applyNumberFormat="1" applyFont="1" applyFill="1" applyBorder="1" applyAlignment="1" applyProtection="1">
      <alignment horizontal="center" wrapText="1"/>
      <protection locked="0"/>
    </xf>
    <xf numFmtId="0" fontId="3" fillId="40" borderId="21" xfId="0" applyNumberFormat="1" applyFont="1" applyFill="1" applyBorder="1" applyAlignment="1" applyProtection="1">
      <alignment horizontal="center" wrapText="1"/>
      <protection locked="0"/>
    </xf>
    <xf numFmtId="0" fontId="3" fillId="40" borderId="14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9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2" fillId="34" borderId="15" xfId="0" applyNumberFormat="1" applyFont="1" applyFill="1" applyBorder="1" applyAlignment="1" applyProtection="1">
      <alignment horizontal="center" textRotation="90" wrapText="1"/>
      <protection locked="0"/>
    </xf>
    <xf numFmtId="0" fontId="2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53" fillId="0" borderId="20" xfId="0" applyNumberFormat="1" applyFont="1" applyFill="1" applyBorder="1" applyAlignment="1" applyProtection="1">
      <alignment horizontal="center" wrapText="1"/>
      <protection locked="0"/>
    </xf>
    <xf numFmtId="0" fontId="53" fillId="0" borderId="21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Border="1" applyAlignment="1" applyProtection="1">
      <alignment horizontal="left" wrapText="1"/>
      <protection hidden="1" locked="0"/>
    </xf>
    <xf numFmtId="0" fontId="2" fillId="0" borderId="14" xfId="0" applyNumberFormat="1" applyFont="1" applyBorder="1" applyAlignment="1" applyProtection="1">
      <alignment horizontal="left" wrapText="1"/>
      <protection hidden="1" locked="0"/>
    </xf>
    <xf numFmtId="0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7" xfId="0" applyNumberFormat="1" applyFont="1" applyBorder="1" applyAlignment="1" applyProtection="1">
      <alignment horizontal="center" vertical="center" textRotation="90" wrapText="1"/>
      <protection locked="0"/>
    </xf>
    <xf numFmtId="0" fontId="56" fillId="0" borderId="11" xfId="0" applyNumberFormat="1" applyFont="1" applyBorder="1" applyAlignment="1" applyProtection="1">
      <alignment horizontal="center"/>
      <protection locked="0"/>
    </xf>
    <xf numFmtId="0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33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5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6" xfId="0" applyNumberFormat="1" applyFont="1" applyBorder="1" applyAlignment="1" applyProtection="1">
      <alignment horizontal="center" vertical="center" textRotation="90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textRotation="90"/>
    </xf>
    <xf numFmtId="0" fontId="61" fillId="0" borderId="1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4" xfId="0" applyNumberFormat="1" applyFont="1" applyBorder="1" applyAlignment="1" applyProtection="1">
      <alignment horizontal="center" vertical="center" textRotation="90"/>
      <protection locked="0"/>
    </xf>
    <xf numFmtId="0" fontId="2" fillId="0" borderId="35" xfId="0" applyNumberFormat="1" applyFont="1" applyBorder="1" applyAlignment="1" applyProtection="1">
      <alignment horizontal="center" vertical="center" textRotation="90"/>
      <protection locked="0"/>
    </xf>
    <xf numFmtId="0" fontId="2" fillId="0" borderId="36" xfId="0" applyNumberFormat="1" applyFont="1" applyBorder="1" applyAlignment="1" applyProtection="1">
      <alignment horizontal="center" vertical="center" textRotation="90"/>
      <protection locked="0"/>
    </xf>
    <xf numFmtId="0" fontId="63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zoomScale="70" zoomScaleNormal="70" zoomScaleSheetLayoutView="80" zoomScalePageLayoutView="55" workbookViewId="0" topLeftCell="A10">
      <pane ySplit="10" topLeftCell="A89" activePane="bottomLeft" state="frozen"/>
      <selection pane="topLeft" activeCell="A10" sqref="A10"/>
      <selection pane="bottomLeft" activeCell="W113" sqref="W113"/>
    </sheetView>
  </sheetViews>
  <sheetFormatPr defaultColWidth="9.140625" defaultRowHeight="15"/>
  <cols>
    <col min="1" max="1" width="12.7109375" style="24" customWidth="1"/>
    <col min="2" max="2" width="44.7109375" style="24" customWidth="1"/>
    <col min="3" max="5" width="8.7109375" style="24" customWidth="1"/>
    <col min="6" max="6" width="8.7109375" style="97" customWidth="1"/>
    <col min="7" max="9" width="8.7109375" style="24" customWidth="1"/>
    <col min="10" max="13" width="8.57421875" style="24" customWidth="1"/>
    <col min="14" max="21" width="8.7109375" style="24" customWidth="1"/>
    <col min="22" max="22" width="12.8515625" style="24" customWidth="1"/>
    <col min="23" max="23" width="12.8515625" style="54" customWidth="1"/>
    <col min="24" max="16384" width="9.140625" style="24" customWidth="1"/>
  </cols>
  <sheetData>
    <row r="1" spans="1:23" s="13" customFormat="1" ht="15.75" customHeight="1">
      <c r="A1" s="10"/>
      <c r="B1" s="11"/>
      <c r="C1" s="10"/>
      <c r="D1" s="10"/>
      <c r="E1" s="10"/>
      <c r="F1" s="93"/>
      <c r="G1" s="10"/>
      <c r="H1" s="12"/>
      <c r="J1" s="10"/>
      <c r="K1" s="10"/>
      <c r="L1" s="10"/>
      <c r="M1" s="10"/>
      <c r="N1" s="10"/>
      <c r="O1" s="10"/>
      <c r="R1" s="10"/>
      <c r="S1" s="10"/>
      <c r="T1" s="10"/>
      <c r="U1" s="10"/>
      <c r="V1" s="14"/>
      <c r="W1" s="15"/>
    </row>
    <row r="2" spans="1:23" s="13" customFormat="1" ht="15.75">
      <c r="A2" s="10"/>
      <c r="B2" s="11"/>
      <c r="C2" s="10"/>
      <c r="D2" s="10"/>
      <c r="E2" s="10"/>
      <c r="F2" s="93"/>
      <c r="G2" s="10"/>
      <c r="H2" s="12"/>
      <c r="J2" s="10"/>
      <c r="K2" s="10"/>
      <c r="L2" s="10"/>
      <c r="M2" s="10"/>
      <c r="N2" s="10"/>
      <c r="O2" s="10"/>
      <c r="R2" s="10"/>
      <c r="S2" s="10"/>
      <c r="T2" s="10"/>
      <c r="U2" s="10"/>
      <c r="V2" s="14"/>
      <c r="W2" s="15"/>
    </row>
    <row r="3" spans="1:23" s="13" customFormat="1" ht="15.75">
      <c r="A3" s="10"/>
      <c r="B3" s="11"/>
      <c r="C3" s="10"/>
      <c r="D3" s="10"/>
      <c r="E3" s="10"/>
      <c r="F3" s="93"/>
      <c r="G3" s="10"/>
      <c r="H3" s="12"/>
      <c r="J3" s="10"/>
      <c r="K3" s="10"/>
      <c r="L3" s="10"/>
      <c r="M3" s="10"/>
      <c r="N3" s="10"/>
      <c r="O3" s="10"/>
      <c r="R3" s="10"/>
      <c r="S3" s="10"/>
      <c r="T3" s="10"/>
      <c r="U3" s="10"/>
      <c r="V3" s="14"/>
      <c r="W3" s="15"/>
    </row>
    <row r="4" spans="1:23" s="13" customFormat="1" ht="15.75">
      <c r="A4" s="10"/>
      <c r="B4" s="11"/>
      <c r="C4" s="10"/>
      <c r="D4" s="10"/>
      <c r="E4" s="10"/>
      <c r="F4" s="93"/>
      <c r="G4" s="10"/>
      <c r="H4" s="12"/>
      <c r="J4" s="10"/>
      <c r="K4" s="10"/>
      <c r="L4" s="10"/>
      <c r="M4" s="10"/>
      <c r="N4" s="10"/>
      <c r="O4" s="10"/>
      <c r="R4" s="10"/>
      <c r="S4" s="10"/>
      <c r="T4" s="10"/>
      <c r="U4" s="10"/>
      <c r="V4" s="14"/>
      <c r="W4" s="15"/>
    </row>
    <row r="5" spans="1:23" s="13" customFormat="1" ht="15.75">
      <c r="A5" s="10"/>
      <c r="B5" s="11"/>
      <c r="C5" s="10"/>
      <c r="D5" s="10"/>
      <c r="E5" s="10"/>
      <c r="F5" s="93"/>
      <c r="G5" s="10"/>
      <c r="H5" s="12"/>
      <c r="J5" s="10"/>
      <c r="K5" s="10"/>
      <c r="L5" s="10"/>
      <c r="M5" s="10"/>
      <c r="N5" s="10"/>
      <c r="O5" s="10"/>
      <c r="R5" s="10"/>
      <c r="S5" s="10"/>
      <c r="T5" s="10"/>
      <c r="U5" s="10"/>
      <c r="V5" s="14"/>
      <c r="W5" s="15"/>
    </row>
    <row r="6" spans="1:23" s="13" customFormat="1" ht="15.75">
      <c r="A6" s="10"/>
      <c r="B6" s="11"/>
      <c r="C6" s="10"/>
      <c r="D6" s="10"/>
      <c r="E6" s="10"/>
      <c r="F6" s="93"/>
      <c r="G6" s="10"/>
      <c r="H6" s="12"/>
      <c r="J6" s="10"/>
      <c r="K6" s="10"/>
      <c r="L6" s="10"/>
      <c r="M6" s="10"/>
      <c r="N6" s="10"/>
      <c r="O6" s="10"/>
      <c r="R6" s="10"/>
      <c r="S6" s="10"/>
      <c r="T6" s="10"/>
      <c r="U6" s="10"/>
      <c r="V6" s="14"/>
      <c r="W6" s="15"/>
    </row>
    <row r="7" spans="1:23" s="13" customFormat="1" ht="16.5" thickBot="1">
      <c r="A7" s="156"/>
      <c r="B7" s="156"/>
      <c r="C7" s="156"/>
      <c r="D7" s="16"/>
      <c r="E7" s="16"/>
      <c r="F7" s="94"/>
      <c r="G7" s="17"/>
      <c r="H7" s="18"/>
      <c r="I7" s="19"/>
      <c r="J7" s="17"/>
      <c r="K7" s="17"/>
      <c r="L7" s="17"/>
      <c r="M7" s="17"/>
      <c r="N7" s="10"/>
      <c r="O7" s="10"/>
      <c r="R7" s="10"/>
      <c r="S7" s="10"/>
      <c r="T7" s="10"/>
      <c r="U7" s="10"/>
      <c r="V7" s="14"/>
      <c r="W7" s="15"/>
    </row>
    <row r="8" spans="1:23" s="13" customFormat="1" ht="15.75">
      <c r="A8" s="21"/>
      <c r="B8" s="22"/>
      <c r="C8" s="21"/>
      <c r="D8" s="21"/>
      <c r="E8" s="21"/>
      <c r="F8" s="95"/>
      <c r="G8" s="20"/>
      <c r="H8" s="23"/>
      <c r="I8" s="24"/>
      <c r="J8" s="20"/>
      <c r="K8" s="20"/>
      <c r="L8" s="20"/>
      <c r="M8" s="20"/>
      <c r="N8" s="10"/>
      <c r="O8" s="10"/>
      <c r="R8" s="10"/>
      <c r="S8" s="10"/>
      <c r="T8" s="10"/>
      <c r="U8" s="10"/>
      <c r="V8" s="14"/>
      <c r="W8" s="15"/>
    </row>
    <row r="9" spans="1:23" s="13" customFormat="1" ht="16.5" customHeight="1" thickBot="1">
      <c r="A9" s="21"/>
      <c r="B9" s="22"/>
      <c r="C9" s="21"/>
      <c r="D9" s="21"/>
      <c r="E9" s="21"/>
      <c r="F9" s="95"/>
      <c r="G9" s="20"/>
      <c r="H9" s="23"/>
      <c r="I9" s="24"/>
      <c r="J9" s="20"/>
      <c r="K9" s="20"/>
      <c r="L9" s="20"/>
      <c r="M9" s="20"/>
      <c r="N9" s="10"/>
      <c r="O9" s="10"/>
      <c r="R9" s="10"/>
      <c r="S9" s="10"/>
      <c r="T9" s="10"/>
      <c r="U9" s="10"/>
      <c r="V9" s="25"/>
      <c r="W9" s="26"/>
    </row>
    <row r="10" spans="1:23" s="13" customFormat="1" ht="24" customHeight="1" thickBot="1" thickTop="1">
      <c r="A10" s="160" t="s">
        <v>285</v>
      </c>
      <c r="B10" s="161"/>
      <c r="C10" s="161"/>
      <c r="D10" s="161"/>
      <c r="E10" s="161"/>
      <c r="F10" s="162"/>
      <c r="G10" s="162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1"/>
      <c r="S10" s="161"/>
      <c r="T10" s="161"/>
      <c r="U10" s="163"/>
      <c r="V10" s="27"/>
      <c r="W10" s="28"/>
    </row>
    <row r="11" spans="1:23" s="13" customFormat="1" ht="42" customHeight="1" thickBot="1">
      <c r="A11" s="135" t="s">
        <v>0</v>
      </c>
      <c r="B11" s="157" t="s">
        <v>183</v>
      </c>
      <c r="C11" s="135" t="s">
        <v>87</v>
      </c>
      <c r="D11" s="140" t="s">
        <v>88</v>
      </c>
      <c r="E11" s="141"/>
      <c r="F11" s="152" t="s">
        <v>184</v>
      </c>
      <c r="G11" s="134" t="s">
        <v>18</v>
      </c>
      <c r="H11" s="134"/>
      <c r="I11" s="134"/>
      <c r="J11" s="134"/>
      <c r="K11" s="134"/>
      <c r="L11" s="134"/>
      <c r="M11" s="134"/>
      <c r="N11" s="140" t="s">
        <v>24</v>
      </c>
      <c r="O11" s="141"/>
      <c r="P11" s="141"/>
      <c r="Q11" s="141"/>
      <c r="R11" s="141"/>
      <c r="S11" s="141"/>
      <c r="T11" s="141"/>
      <c r="U11" s="144"/>
      <c r="V11" s="27"/>
      <c r="W11" s="28"/>
    </row>
    <row r="12" spans="1:23" s="13" customFormat="1" ht="42" customHeight="1" thickBot="1">
      <c r="A12" s="136"/>
      <c r="B12" s="158"/>
      <c r="C12" s="136"/>
      <c r="D12" s="142"/>
      <c r="E12" s="143"/>
      <c r="F12" s="152"/>
      <c r="G12" s="152" t="s">
        <v>185</v>
      </c>
      <c r="H12" s="134" t="s">
        <v>83</v>
      </c>
      <c r="I12" s="134"/>
      <c r="J12" s="134"/>
      <c r="K12" s="134"/>
      <c r="L12" s="134"/>
      <c r="M12" s="134"/>
      <c r="N12" s="145"/>
      <c r="O12" s="146"/>
      <c r="P12" s="146"/>
      <c r="Q12" s="146"/>
      <c r="R12" s="146"/>
      <c r="S12" s="146"/>
      <c r="T12" s="146"/>
      <c r="U12" s="147"/>
      <c r="V12" s="27"/>
      <c r="W12" s="28"/>
    </row>
    <row r="13" spans="1:23" s="13" customFormat="1" ht="42" customHeight="1" thickBot="1">
      <c r="A13" s="136"/>
      <c r="B13" s="158"/>
      <c r="C13" s="136"/>
      <c r="D13" s="170" t="s">
        <v>89</v>
      </c>
      <c r="E13" s="171" t="s">
        <v>19</v>
      </c>
      <c r="F13" s="152"/>
      <c r="G13" s="152"/>
      <c r="H13" s="148" t="s">
        <v>187</v>
      </c>
      <c r="I13" s="149"/>
      <c r="J13" s="149"/>
      <c r="K13" s="149"/>
      <c r="L13" s="182" t="s">
        <v>191</v>
      </c>
      <c r="M13" s="153" t="s">
        <v>65</v>
      </c>
      <c r="N13" s="165" t="s">
        <v>1</v>
      </c>
      <c r="O13" s="166"/>
      <c r="P13" s="168" t="s">
        <v>2</v>
      </c>
      <c r="Q13" s="169"/>
      <c r="R13" s="165" t="s">
        <v>3</v>
      </c>
      <c r="S13" s="166"/>
      <c r="T13" s="165" t="s">
        <v>192</v>
      </c>
      <c r="U13" s="166"/>
      <c r="V13" s="27"/>
      <c r="W13" s="28"/>
    </row>
    <row r="14" spans="1:23" s="13" customFormat="1" ht="42" customHeight="1" thickBot="1">
      <c r="A14" s="136"/>
      <c r="B14" s="158"/>
      <c r="C14" s="136"/>
      <c r="D14" s="136"/>
      <c r="E14" s="172"/>
      <c r="F14" s="152"/>
      <c r="G14" s="152"/>
      <c r="H14" s="139" t="s">
        <v>186</v>
      </c>
      <c r="I14" s="148" t="s">
        <v>188</v>
      </c>
      <c r="J14" s="149"/>
      <c r="K14" s="149"/>
      <c r="L14" s="183"/>
      <c r="M14" s="154"/>
      <c r="N14" s="32" t="s">
        <v>90</v>
      </c>
      <c r="O14" s="30" t="s">
        <v>29</v>
      </c>
      <c r="P14" s="31" t="s">
        <v>91</v>
      </c>
      <c r="Q14" s="31" t="s">
        <v>92</v>
      </c>
      <c r="R14" s="32" t="s">
        <v>93</v>
      </c>
      <c r="S14" s="32" t="s">
        <v>94</v>
      </c>
      <c r="T14" s="32" t="s">
        <v>193</v>
      </c>
      <c r="U14" s="32" t="s">
        <v>194</v>
      </c>
      <c r="V14" s="27"/>
      <c r="W14" s="28"/>
    </row>
    <row r="15" spans="1:23" s="13" customFormat="1" ht="51" customHeight="1" thickBot="1">
      <c r="A15" s="136"/>
      <c r="B15" s="158"/>
      <c r="C15" s="136"/>
      <c r="D15" s="136"/>
      <c r="E15" s="172"/>
      <c r="F15" s="152"/>
      <c r="G15" s="152"/>
      <c r="H15" s="139"/>
      <c r="I15" s="164" t="s">
        <v>189</v>
      </c>
      <c r="J15" s="152" t="s">
        <v>5</v>
      </c>
      <c r="K15" s="167" t="s">
        <v>190</v>
      </c>
      <c r="L15" s="183"/>
      <c r="M15" s="154"/>
      <c r="N15" s="33">
        <v>17</v>
      </c>
      <c r="O15" s="29">
        <v>22</v>
      </c>
      <c r="P15" s="34">
        <v>16</v>
      </c>
      <c r="Q15" s="34">
        <v>22</v>
      </c>
      <c r="R15" s="29">
        <v>12</v>
      </c>
      <c r="S15" s="29">
        <v>21</v>
      </c>
      <c r="T15" s="29">
        <v>12</v>
      </c>
      <c r="U15" s="29">
        <v>6</v>
      </c>
      <c r="V15" s="27"/>
      <c r="W15" s="28"/>
    </row>
    <row r="16" spans="1:23" s="13" customFormat="1" ht="51" customHeight="1" thickBot="1">
      <c r="A16" s="136"/>
      <c r="B16" s="158"/>
      <c r="C16" s="136"/>
      <c r="D16" s="136"/>
      <c r="E16" s="172"/>
      <c r="F16" s="152"/>
      <c r="G16" s="152"/>
      <c r="H16" s="139"/>
      <c r="I16" s="164"/>
      <c r="J16" s="152"/>
      <c r="K16" s="167"/>
      <c r="L16" s="183"/>
      <c r="M16" s="154"/>
      <c r="N16" s="35" t="s">
        <v>15</v>
      </c>
      <c r="O16" s="35" t="s">
        <v>15</v>
      </c>
      <c r="P16" s="36" t="s">
        <v>15</v>
      </c>
      <c r="Q16" s="36" t="s">
        <v>15</v>
      </c>
      <c r="R16" s="35" t="s">
        <v>15</v>
      </c>
      <c r="S16" s="35" t="s">
        <v>15</v>
      </c>
      <c r="T16" s="35" t="s">
        <v>15</v>
      </c>
      <c r="U16" s="35" t="s">
        <v>15</v>
      </c>
      <c r="V16" s="27"/>
      <c r="W16" s="28"/>
    </row>
    <row r="17" spans="1:23" s="13" customFormat="1" ht="51" customHeight="1" thickBot="1">
      <c r="A17" s="137"/>
      <c r="B17" s="159"/>
      <c r="C17" s="137"/>
      <c r="D17" s="137"/>
      <c r="E17" s="173"/>
      <c r="F17" s="152"/>
      <c r="G17" s="152"/>
      <c r="H17" s="139"/>
      <c r="I17" s="164"/>
      <c r="J17" s="152"/>
      <c r="K17" s="167"/>
      <c r="L17" s="184"/>
      <c r="M17" s="155"/>
      <c r="N17" s="35">
        <v>612</v>
      </c>
      <c r="O17" s="35">
        <v>792</v>
      </c>
      <c r="P17" s="36">
        <v>576</v>
      </c>
      <c r="Q17" s="36">
        <v>792</v>
      </c>
      <c r="R17" s="35">
        <v>432</v>
      </c>
      <c r="S17" s="35">
        <v>756</v>
      </c>
      <c r="T17" s="35">
        <v>432</v>
      </c>
      <c r="U17" s="35">
        <v>216</v>
      </c>
      <c r="V17" s="27"/>
      <c r="W17" s="28"/>
    </row>
    <row r="18" spans="1:23" s="43" customFormat="1" ht="13.5" thickBot="1">
      <c r="A18" s="56">
        <v>1</v>
      </c>
      <c r="B18" s="37">
        <v>2</v>
      </c>
      <c r="C18" s="38">
        <v>3</v>
      </c>
      <c r="D18" s="38">
        <v>4</v>
      </c>
      <c r="E18" s="38">
        <v>5</v>
      </c>
      <c r="F18" s="96">
        <v>6</v>
      </c>
      <c r="G18" s="39">
        <v>7</v>
      </c>
      <c r="H18" s="40">
        <v>8</v>
      </c>
      <c r="I18" s="41">
        <v>9</v>
      </c>
      <c r="J18" s="39">
        <v>10</v>
      </c>
      <c r="K18" s="39">
        <v>11</v>
      </c>
      <c r="L18" s="39">
        <v>12</v>
      </c>
      <c r="M18" s="39">
        <v>13</v>
      </c>
      <c r="N18" s="39">
        <v>14</v>
      </c>
      <c r="O18" s="39">
        <v>15</v>
      </c>
      <c r="P18" s="41">
        <v>16</v>
      </c>
      <c r="Q18" s="41">
        <v>17</v>
      </c>
      <c r="R18" s="39">
        <v>18</v>
      </c>
      <c r="S18" s="39">
        <v>19</v>
      </c>
      <c r="T18" s="39">
        <v>20</v>
      </c>
      <c r="U18" s="39">
        <v>21</v>
      </c>
      <c r="V18" s="42"/>
      <c r="W18" s="42"/>
    </row>
    <row r="19" spans="1:23" s="13" customFormat="1" ht="32.25" thickBot="1">
      <c r="A19" s="58" t="s">
        <v>28</v>
      </c>
      <c r="B19" s="59" t="s">
        <v>255</v>
      </c>
      <c r="C19" s="59"/>
      <c r="D19" s="59">
        <f aca="true" t="shared" si="0" ref="D19:U19">D20+D30</f>
        <v>561</v>
      </c>
      <c r="E19" s="59">
        <f t="shared" si="0"/>
        <v>1404</v>
      </c>
      <c r="F19" s="59">
        <f t="shared" si="0"/>
        <v>1476</v>
      </c>
      <c r="G19" s="59">
        <f t="shared" si="0"/>
        <v>36</v>
      </c>
      <c r="H19" s="59">
        <f t="shared" si="0"/>
        <v>1404</v>
      </c>
      <c r="I19" s="59">
        <f t="shared" si="0"/>
        <v>691</v>
      </c>
      <c r="J19" s="59">
        <f t="shared" si="0"/>
        <v>713</v>
      </c>
      <c r="K19" s="59">
        <f t="shared" si="0"/>
        <v>0</v>
      </c>
      <c r="L19" s="59">
        <f t="shared" si="0"/>
        <v>18</v>
      </c>
      <c r="M19" s="59">
        <f t="shared" si="0"/>
        <v>18</v>
      </c>
      <c r="N19" s="59">
        <f t="shared" si="0"/>
        <v>612</v>
      </c>
      <c r="O19" s="59">
        <f t="shared" si="0"/>
        <v>792</v>
      </c>
      <c r="P19" s="59">
        <f t="shared" si="0"/>
        <v>0</v>
      </c>
      <c r="Q19" s="59">
        <f t="shared" si="0"/>
        <v>0</v>
      </c>
      <c r="R19" s="59">
        <f t="shared" si="0"/>
        <v>0</v>
      </c>
      <c r="S19" s="59">
        <f t="shared" si="0"/>
        <v>0</v>
      </c>
      <c r="T19" s="59">
        <f t="shared" si="0"/>
        <v>0</v>
      </c>
      <c r="U19" s="59">
        <f t="shared" si="0"/>
        <v>0</v>
      </c>
      <c r="V19" s="44" t="s">
        <v>95</v>
      </c>
      <c r="W19" s="45" t="s">
        <v>20</v>
      </c>
    </row>
    <row r="20" spans="1:23" s="13" customFormat="1" ht="32.25" thickBot="1">
      <c r="A20" s="60" t="s">
        <v>257</v>
      </c>
      <c r="B20" s="98" t="s">
        <v>256</v>
      </c>
      <c r="C20" s="57"/>
      <c r="D20" s="57">
        <f aca="true" t="shared" si="1" ref="D20:M20">SUM(D21:D29)</f>
        <v>337</v>
      </c>
      <c r="E20" s="57">
        <f t="shared" si="1"/>
        <v>842</v>
      </c>
      <c r="F20" s="57">
        <f t="shared" si="1"/>
        <v>902</v>
      </c>
      <c r="G20" s="57">
        <f t="shared" si="1"/>
        <v>36</v>
      </c>
      <c r="H20" s="57">
        <f t="shared" si="1"/>
        <v>842</v>
      </c>
      <c r="I20" s="57">
        <f t="shared" si="1"/>
        <v>475</v>
      </c>
      <c r="J20" s="57">
        <f t="shared" si="1"/>
        <v>367</v>
      </c>
      <c r="K20" s="57">
        <f t="shared" si="1"/>
        <v>0</v>
      </c>
      <c r="L20" s="57">
        <f t="shared" si="1"/>
        <v>12</v>
      </c>
      <c r="M20" s="57">
        <f t="shared" si="1"/>
        <v>12</v>
      </c>
      <c r="N20" s="57">
        <f>SUM(N21:N28)</f>
        <v>362</v>
      </c>
      <c r="O20" s="57">
        <f>SUM(O21:O28)</f>
        <v>480</v>
      </c>
      <c r="P20" s="57">
        <f aca="true" t="shared" si="2" ref="P20:U20">SUM(P21:P29)</f>
        <v>0</v>
      </c>
      <c r="Q20" s="57">
        <f t="shared" si="2"/>
        <v>0</v>
      </c>
      <c r="R20" s="57">
        <f t="shared" si="2"/>
        <v>0</v>
      </c>
      <c r="S20" s="57">
        <f t="shared" si="2"/>
        <v>0</v>
      </c>
      <c r="T20" s="57">
        <f t="shared" si="2"/>
        <v>0</v>
      </c>
      <c r="U20" s="57">
        <f t="shared" si="2"/>
        <v>0</v>
      </c>
      <c r="V20" s="46">
        <f>SUM(N20:U20)</f>
        <v>842</v>
      </c>
      <c r="W20" s="45">
        <f>H20-V20</f>
        <v>0</v>
      </c>
    </row>
    <row r="21" spans="1:23" s="13" customFormat="1" ht="16.5" thickBot="1">
      <c r="A21" s="60" t="s">
        <v>258</v>
      </c>
      <c r="B21" s="61" t="s">
        <v>32</v>
      </c>
      <c r="C21" s="62" t="s">
        <v>223</v>
      </c>
      <c r="D21" s="63">
        <f>ROUND(H21*0.4,0)</f>
        <v>31</v>
      </c>
      <c r="E21" s="63">
        <f>H21</f>
        <v>78</v>
      </c>
      <c r="F21" s="72">
        <f>G21+H21+L21+M21</f>
        <v>90</v>
      </c>
      <c r="G21" s="62">
        <v>0</v>
      </c>
      <c r="H21" s="64">
        <f>I21+J21+K21</f>
        <v>78</v>
      </c>
      <c r="I21" s="65">
        <v>39</v>
      </c>
      <c r="J21" s="62">
        <v>39</v>
      </c>
      <c r="K21" s="62">
        <v>0</v>
      </c>
      <c r="L21" s="62">
        <v>6</v>
      </c>
      <c r="M21" s="62">
        <v>6</v>
      </c>
      <c r="N21" s="66">
        <v>34</v>
      </c>
      <c r="O21" s="66">
        <v>44</v>
      </c>
      <c r="P21" s="67"/>
      <c r="Q21" s="67"/>
      <c r="R21" s="66"/>
      <c r="S21" s="68"/>
      <c r="T21" s="66"/>
      <c r="U21" s="68"/>
      <c r="V21" s="46">
        <f aca="true" t="shared" si="3" ref="V21:V29">SUM(N21:U21)</f>
        <v>78</v>
      </c>
      <c r="W21" s="45">
        <f>H21-V21</f>
        <v>0</v>
      </c>
    </row>
    <row r="22" spans="1:23" s="13" customFormat="1" ht="16.5" thickBot="1">
      <c r="A22" s="60" t="s">
        <v>259</v>
      </c>
      <c r="B22" s="61" t="s">
        <v>31</v>
      </c>
      <c r="C22" s="62" t="s">
        <v>254</v>
      </c>
      <c r="D22" s="63">
        <f aca="true" t="shared" si="4" ref="D22:D29">ROUND(H22*0.4,0)</f>
        <v>47</v>
      </c>
      <c r="E22" s="63">
        <f aca="true" t="shared" si="5" ref="E22:E29">H22</f>
        <v>117</v>
      </c>
      <c r="F22" s="72">
        <f>G22+H22+L22+M22</f>
        <v>117</v>
      </c>
      <c r="G22" s="62">
        <v>0</v>
      </c>
      <c r="H22" s="64">
        <f aca="true" t="shared" si="6" ref="H22:H29">I22+J22+K22</f>
        <v>117</v>
      </c>
      <c r="I22" s="65">
        <v>117</v>
      </c>
      <c r="J22" s="62">
        <v>0</v>
      </c>
      <c r="K22" s="62">
        <v>0</v>
      </c>
      <c r="L22" s="62">
        <v>0</v>
      </c>
      <c r="M22" s="62">
        <v>0</v>
      </c>
      <c r="N22" s="66">
        <v>52</v>
      </c>
      <c r="O22" s="66">
        <v>65</v>
      </c>
      <c r="P22" s="67"/>
      <c r="Q22" s="67"/>
      <c r="R22" s="66"/>
      <c r="S22" s="68"/>
      <c r="T22" s="66"/>
      <c r="U22" s="68"/>
      <c r="V22" s="46">
        <f t="shared" si="3"/>
        <v>117</v>
      </c>
      <c r="W22" s="45">
        <f>H22-V22</f>
        <v>0</v>
      </c>
    </row>
    <row r="23" spans="1:23" s="13" customFormat="1" ht="16.5" thickBot="1">
      <c r="A23" s="60" t="s">
        <v>260</v>
      </c>
      <c r="B23" s="61" t="s">
        <v>84</v>
      </c>
      <c r="C23" s="62" t="s">
        <v>254</v>
      </c>
      <c r="D23" s="63">
        <f t="shared" si="4"/>
        <v>47</v>
      </c>
      <c r="E23" s="63">
        <f t="shared" si="5"/>
        <v>117</v>
      </c>
      <c r="F23" s="72">
        <f>G23+H23+L23+M23</f>
        <v>117</v>
      </c>
      <c r="G23" s="62">
        <v>0</v>
      </c>
      <c r="H23" s="64">
        <f>I23+J23+K23</f>
        <v>117</v>
      </c>
      <c r="I23" s="65">
        <v>0</v>
      </c>
      <c r="J23" s="62">
        <v>117</v>
      </c>
      <c r="K23" s="62">
        <v>0</v>
      </c>
      <c r="L23" s="62">
        <v>0</v>
      </c>
      <c r="M23" s="62">
        <v>0</v>
      </c>
      <c r="N23" s="66">
        <v>50</v>
      </c>
      <c r="O23" s="66">
        <v>67</v>
      </c>
      <c r="P23" s="67"/>
      <c r="Q23" s="67"/>
      <c r="R23" s="66"/>
      <c r="S23" s="68"/>
      <c r="T23" s="66"/>
      <c r="U23" s="68"/>
      <c r="V23" s="46">
        <f t="shared" si="3"/>
        <v>117</v>
      </c>
      <c r="W23" s="45">
        <f>H23-V23</f>
        <v>0</v>
      </c>
    </row>
    <row r="24" spans="1:23" s="13" customFormat="1" ht="16.5" thickBot="1">
      <c r="A24" s="60" t="s">
        <v>261</v>
      </c>
      <c r="B24" s="61" t="s">
        <v>85</v>
      </c>
      <c r="C24" s="62" t="s">
        <v>223</v>
      </c>
      <c r="D24" s="63">
        <f>ROUND(H24*0.4,0)</f>
        <v>76</v>
      </c>
      <c r="E24" s="63">
        <f>H24</f>
        <v>190</v>
      </c>
      <c r="F24" s="72">
        <f>G24+H24+L24+M24</f>
        <v>202</v>
      </c>
      <c r="G24" s="62">
        <v>0</v>
      </c>
      <c r="H24" s="64">
        <f>I24+J24+K24</f>
        <v>190</v>
      </c>
      <c r="I24" s="65">
        <v>140</v>
      </c>
      <c r="J24" s="62">
        <v>50</v>
      </c>
      <c r="K24" s="62">
        <v>0</v>
      </c>
      <c r="L24" s="62">
        <v>6</v>
      </c>
      <c r="M24" s="62">
        <v>6</v>
      </c>
      <c r="N24" s="66">
        <v>90</v>
      </c>
      <c r="O24" s="66">
        <v>100</v>
      </c>
      <c r="P24" s="67"/>
      <c r="Q24" s="67"/>
      <c r="R24" s="66"/>
      <c r="S24" s="68"/>
      <c r="T24" s="66"/>
      <c r="U24" s="68"/>
      <c r="V24" s="46">
        <f>SUM(N24:U24)</f>
        <v>190</v>
      </c>
      <c r="W24" s="45">
        <f>H24-V24</f>
        <v>0</v>
      </c>
    </row>
    <row r="25" spans="1:23" s="13" customFormat="1" ht="16.5" thickBot="1">
      <c r="A25" s="60" t="s">
        <v>262</v>
      </c>
      <c r="B25" s="61" t="s">
        <v>16</v>
      </c>
      <c r="C25" s="62" t="s">
        <v>254</v>
      </c>
      <c r="D25" s="63">
        <f t="shared" si="4"/>
        <v>47</v>
      </c>
      <c r="E25" s="63">
        <f t="shared" si="5"/>
        <v>117</v>
      </c>
      <c r="F25" s="72">
        <f>G25+H25+L25+M25</f>
        <v>117</v>
      </c>
      <c r="G25" s="62">
        <v>0</v>
      </c>
      <c r="H25" s="64">
        <f t="shared" si="6"/>
        <v>117</v>
      </c>
      <c r="I25" s="65">
        <v>111</v>
      </c>
      <c r="J25" s="62">
        <v>6</v>
      </c>
      <c r="K25" s="62">
        <v>0</v>
      </c>
      <c r="L25" s="62">
        <v>0</v>
      </c>
      <c r="M25" s="62">
        <v>0</v>
      </c>
      <c r="N25" s="66">
        <v>50</v>
      </c>
      <c r="O25" s="66">
        <v>67</v>
      </c>
      <c r="P25" s="67"/>
      <c r="Q25" s="67"/>
      <c r="R25" s="66"/>
      <c r="S25" s="68"/>
      <c r="T25" s="66"/>
      <c r="U25" s="68"/>
      <c r="V25" s="46">
        <f t="shared" si="3"/>
        <v>117</v>
      </c>
      <c r="W25" s="45">
        <f>H25-V25</f>
        <v>0</v>
      </c>
    </row>
    <row r="26" spans="1:23" s="13" customFormat="1" ht="16.5" thickBot="1">
      <c r="A26" s="60" t="s">
        <v>263</v>
      </c>
      <c r="B26" s="61" t="s">
        <v>17</v>
      </c>
      <c r="C26" s="62" t="s">
        <v>254</v>
      </c>
      <c r="D26" s="63">
        <f t="shared" si="4"/>
        <v>47</v>
      </c>
      <c r="E26" s="63">
        <f t="shared" si="5"/>
        <v>117</v>
      </c>
      <c r="F26" s="72">
        <f>G26+H26+L26+M26</f>
        <v>117</v>
      </c>
      <c r="G26" s="62">
        <v>0</v>
      </c>
      <c r="H26" s="64">
        <f t="shared" si="6"/>
        <v>117</v>
      </c>
      <c r="I26" s="65">
        <v>0</v>
      </c>
      <c r="J26" s="62">
        <v>117</v>
      </c>
      <c r="K26" s="62">
        <v>0</v>
      </c>
      <c r="L26" s="62">
        <v>0</v>
      </c>
      <c r="M26" s="62">
        <v>0</v>
      </c>
      <c r="N26" s="66">
        <v>52</v>
      </c>
      <c r="O26" s="66">
        <v>65</v>
      </c>
      <c r="P26" s="67"/>
      <c r="Q26" s="67"/>
      <c r="R26" s="66"/>
      <c r="S26" s="68"/>
      <c r="T26" s="66"/>
      <c r="U26" s="68"/>
      <c r="V26" s="46">
        <f t="shared" si="3"/>
        <v>117</v>
      </c>
      <c r="W26" s="45">
        <f>H26-V26</f>
        <v>0</v>
      </c>
    </row>
    <row r="27" spans="1:23" s="13" customFormat="1" ht="32.25" thickBot="1">
      <c r="A27" s="60" t="s">
        <v>264</v>
      </c>
      <c r="B27" s="61" t="s">
        <v>45</v>
      </c>
      <c r="C27" s="62" t="s">
        <v>254</v>
      </c>
      <c r="D27" s="63">
        <f t="shared" si="4"/>
        <v>28</v>
      </c>
      <c r="E27" s="63">
        <f t="shared" si="5"/>
        <v>70</v>
      </c>
      <c r="F27" s="72">
        <f>G27+H27+L27+M27</f>
        <v>70</v>
      </c>
      <c r="G27" s="62">
        <v>0</v>
      </c>
      <c r="H27" s="64">
        <f t="shared" si="6"/>
        <v>70</v>
      </c>
      <c r="I27" s="65">
        <v>38</v>
      </c>
      <c r="J27" s="62">
        <v>32</v>
      </c>
      <c r="K27" s="62">
        <v>0</v>
      </c>
      <c r="L27" s="62">
        <v>0</v>
      </c>
      <c r="M27" s="62">
        <v>0</v>
      </c>
      <c r="N27" s="66">
        <v>34</v>
      </c>
      <c r="O27" s="66">
        <v>36</v>
      </c>
      <c r="P27" s="67"/>
      <c r="Q27" s="67"/>
      <c r="R27" s="66"/>
      <c r="S27" s="68"/>
      <c r="T27" s="66"/>
      <c r="U27" s="68"/>
      <c r="V27" s="46">
        <f t="shared" si="3"/>
        <v>70</v>
      </c>
      <c r="W27" s="45">
        <f>H27-V27</f>
        <v>0</v>
      </c>
    </row>
    <row r="28" spans="1:23" s="13" customFormat="1" ht="16.5" thickBot="1">
      <c r="A28" s="60" t="s">
        <v>265</v>
      </c>
      <c r="B28" s="61" t="s">
        <v>30</v>
      </c>
      <c r="C28" s="62" t="s">
        <v>254</v>
      </c>
      <c r="D28" s="63">
        <f>ROUND(H28*0.4,0)</f>
        <v>14</v>
      </c>
      <c r="E28" s="63">
        <f>H28</f>
        <v>36</v>
      </c>
      <c r="F28" s="72">
        <f>G28+H28+L28+M28</f>
        <v>36</v>
      </c>
      <c r="G28" s="62">
        <v>0</v>
      </c>
      <c r="H28" s="64">
        <f>I28+J28+K28</f>
        <v>36</v>
      </c>
      <c r="I28" s="65">
        <v>30</v>
      </c>
      <c r="J28" s="62">
        <v>6</v>
      </c>
      <c r="K28" s="62">
        <v>0</v>
      </c>
      <c r="L28" s="62">
        <v>0</v>
      </c>
      <c r="M28" s="62">
        <v>0</v>
      </c>
      <c r="N28" s="66"/>
      <c r="O28" s="66">
        <v>36</v>
      </c>
      <c r="P28" s="67"/>
      <c r="Q28" s="67"/>
      <c r="R28" s="66"/>
      <c r="S28" s="68"/>
      <c r="T28" s="66"/>
      <c r="U28" s="68"/>
      <c r="V28" s="46">
        <f>SUM(N28:U28)</f>
        <v>36</v>
      </c>
      <c r="W28" s="45">
        <f>H28-V28</f>
        <v>0</v>
      </c>
    </row>
    <row r="29" spans="1:23" s="13" customFormat="1" ht="16.5" thickBot="1">
      <c r="A29" s="60" t="s">
        <v>266</v>
      </c>
      <c r="B29" s="61" t="s">
        <v>267</v>
      </c>
      <c r="C29" s="62" t="s">
        <v>254</v>
      </c>
      <c r="D29" s="63">
        <f t="shared" si="4"/>
        <v>0</v>
      </c>
      <c r="E29" s="63">
        <f t="shared" si="5"/>
        <v>0</v>
      </c>
      <c r="F29" s="72">
        <f>G29+H29+L29+M29</f>
        <v>36</v>
      </c>
      <c r="G29" s="62">
        <v>36</v>
      </c>
      <c r="H29" s="64">
        <f t="shared" si="6"/>
        <v>0</v>
      </c>
      <c r="I29" s="65"/>
      <c r="J29" s="62"/>
      <c r="K29" s="62"/>
      <c r="L29" s="62"/>
      <c r="M29" s="62"/>
      <c r="N29" s="115" t="s">
        <v>273</v>
      </c>
      <c r="O29" s="115" t="s">
        <v>274</v>
      </c>
      <c r="P29" s="67"/>
      <c r="Q29" s="67"/>
      <c r="R29" s="66"/>
      <c r="S29" s="68"/>
      <c r="T29" s="66"/>
      <c r="U29" s="68"/>
      <c r="V29" s="46">
        <f t="shared" si="3"/>
        <v>0</v>
      </c>
      <c r="W29" s="45">
        <f>H29-V29</f>
        <v>0</v>
      </c>
    </row>
    <row r="30" spans="1:23" s="13" customFormat="1" ht="16.5" thickBot="1">
      <c r="A30" s="60" t="s">
        <v>268</v>
      </c>
      <c r="B30" s="98" t="s">
        <v>269</v>
      </c>
      <c r="C30" s="57"/>
      <c r="D30" s="57">
        <f aca="true" t="shared" si="7" ref="D30:U30">SUM(D31:D34)</f>
        <v>224</v>
      </c>
      <c r="E30" s="57">
        <f t="shared" si="7"/>
        <v>562</v>
      </c>
      <c r="F30" s="57">
        <f t="shared" si="7"/>
        <v>574</v>
      </c>
      <c r="G30" s="57">
        <f t="shared" si="7"/>
        <v>0</v>
      </c>
      <c r="H30" s="57">
        <f t="shared" si="7"/>
        <v>562</v>
      </c>
      <c r="I30" s="57">
        <f t="shared" si="7"/>
        <v>216</v>
      </c>
      <c r="J30" s="57">
        <f t="shared" si="7"/>
        <v>346</v>
      </c>
      <c r="K30" s="57">
        <f t="shared" si="7"/>
        <v>0</v>
      </c>
      <c r="L30" s="57">
        <f t="shared" si="7"/>
        <v>6</v>
      </c>
      <c r="M30" s="57">
        <f t="shared" si="7"/>
        <v>6</v>
      </c>
      <c r="N30" s="57">
        <f t="shared" si="7"/>
        <v>250</v>
      </c>
      <c r="O30" s="57">
        <f t="shared" si="7"/>
        <v>312</v>
      </c>
      <c r="P30" s="57">
        <f t="shared" si="7"/>
        <v>0</v>
      </c>
      <c r="Q30" s="57">
        <f t="shared" si="7"/>
        <v>0</v>
      </c>
      <c r="R30" s="57">
        <f t="shared" si="7"/>
        <v>0</v>
      </c>
      <c r="S30" s="57">
        <f t="shared" si="7"/>
        <v>0</v>
      </c>
      <c r="T30" s="57">
        <f t="shared" si="7"/>
        <v>0</v>
      </c>
      <c r="U30" s="57">
        <f t="shared" si="7"/>
        <v>0</v>
      </c>
      <c r="V30" s="46">
        <f>SUM(N30:U30)</f>
        <v>562</v>
      </c>
      <c r="W30" s="45">
        <f>H30-V30</f>
        <v>0</v>
      </c>
    </row>
    <row r="31" spans="1:23" s="13" customFormat="1" ht="32.25" thickBot="1">
      <c r="A31" s="60" t="s">
        <v>270</v>
      </c>
      <c r="B31" s="61" t="s">
        <v>271</v>
      </c>
      <c r="C31" s="62" t="s">
        <v>254</v>
      </c>
      <c r="D31" s="63">
        <f>ROUND(H31*0.4,0)</f>
        <v>50</v>
      </c>
      <c r="E31" s="63">
        <f>H31</f>
        <v>125</v>
      </c>
      <c r="F31" s="72">
        <f>G31+H31+L31+M31</f>
        <v>125</v>
      </c>
      <c r="G31" s="62">
        <v>0</v>
      </c>
      <c r="H31" s="64">
        <f>I31+J31+K31</f>
        <v>125</v>
      </c>
      <c r="I31" s="65">
        <v>42</v>
      </c>
      <c r="J31" s="62">
        <v>83</v>
      </c>
      <c r="K31" s="62">
        <v>0</v>
      </c>
      <c r="L31" s="62">
        <v>0</v>
      </c>
      <c r="M31" s="62">
        <v>0</v>
      </c>
      <c r="N31" s="66">
        <v>58</v>
      </c>
      <c r="O31" s="66">
        <v>67</v>
      </c>
      <c r="P31" s="67"/>
      <c r="Q31" s="67"/>
      <c r="R31" s="66"/>
      <c r="S31" s="68"/>
      <c r="T31" s="66"/>
      <c r="U31" s="68"/>
      <c r="V31" s="46">
        <f aca="true" t="shared" si="8" ref="V31:V106">SUM(N31:U31)</f>
        <v>125</v>
      </c>
      <c r="W31" s="45">
        <f>H31-V31</f>
        <v>0</v>
      </c>
    </row>
    <row r="32" spans="1:23" s="13" customFormat="1" ht="32.25" thickBot="1">
      <c r="A32" s="60" t="s">
        <v>272</v>
      </c>
      <c r="B32" s="61" t="s">
        <v>195</v>
      </c>
      <c r="C32" s="62" t="s">
        <v>254</v>
      </c>
      <c r="D32" s="63">
        <f>ROUND(H32*0.4,0)</f>
        <v>62</v>
      </c>
      <c r="E32" s="63">
        <f>H32</f>
        <v>156</v>
      </c>
      <c r="F32" s="72">
        <f>G32+H32+L32+M32</f>
        <v>156</v>
      </c>
      <c r="G32" s="62">
        <v>0</v>
      </c>
      <c r="H32" s="64">
        <f>I32+J32+K32</f>
        <v>156</v>
      </c>
      <c r="I32" s="65">
        <v>56</v>
      </c>
      <c r="J32" s="62">
        <v>100</v>
      </c>
      <c r="K32" s="62">
        <v>0</v>
      </c>
      <c r="L32" s="62">
        <v>0</v>
      </c>
      <c r="M32" s="62">
        <v>0</v>
      </c>
      <c r="N32" s="66">
        <v>68</v>
      </c>
      <c r="O32" s="66">
        <v>88</v>
      </c>
      <c r="P32" s="67"/>
      <c r="Q32" s="67"/>
      <c r="R32" s="66"/>
      <c r="S32" s="68"/>
      <c r="T32" s="66"/>
      <c r="U32" s="68"/>
      <c r="V32" s="46">
        <f>SUM(N32:U32)</f>
        <v>156</v>
      </c>
      <c r="W32" s="45">
        <f>H32-V32</f>
        <v>0</v>
      </c>
    </row>
    <row r="33" spans="1:23" s="13" customFormat="1" ht="16.5" thickBot="1">
      <c r="A33" s="60" t="s">
        <v>275</v>
      </c>
      <c r="B33" s="61" t="s">
        <v>196</v>
      </c>
      <c r="C33" s="62" t="s">
        <v>223</v>
      </c>
      <c r="D33" s="63">
        <f>ROUND(H33*0.4,0)</f>
        <v>62</v>
      </c>
      <c r="E33" s="63">
        <f>H33</f>
        <v>156</v>
      </c>
      <c r="F33" s="72">
        <f>G33+H33+L33+M33</f>
        <v>168</v>
      </c>
      <c r="G33" s="62">
        <v>0</v>
      </c>
      <c r="H33" s="64">
        <f>I33+J33+K33</f>
        <v>156</v>
      </c>
      <c r="I33" s="65">
        <v>56</v>
      </c>
      <c r="J33" s="62">
        <v>100</v>
      </c>
      <c r="K33" s="62">
        <v>0</v>
      </c>
      <c r="L33" s="62">
        <v>6</v>
      </c>
      <c r="M33" s="62">
        <v>6</v>
      </c>
      <c r="N33" s="66">
        <v>68</v>
      </c>
      <c r="O33" s="66">
        <v>88</v>
      </c>
      <c r="P33" s="67"/>
      <c r="Q33" s="67"/>
      <c r="R33" s="66"/>
      <c r="S33" s="68"/>
      <c r="T33" s="66"/>
      <c r="U33" s="68"/>
      <c r="V33" s="46">
        <f t="shared" si="8"/>
        <v>156</v>
      </c>
      <c r="W33" s="45">
        <f>H33-V33</f>
        <v>0</v>
      </c>
    </row>
    <row r="34" spans="1:23" s="13" customFormat="1" ht="16.5" thickBot="1">
      <c r="A34" s="60" t="s">
        <v>277</v>
      </c>
      <c r="B34" s="61" t="s">
        <v>276</v>
      </c>
      <c r="C34" s="62" t="s">
        <v>254</v>
      </c>
      <c r="D34" s="63">
        <f>ROUND(H34*0.4,0)</f>
        <v>50</v>
      </c>
      <c r="E34" s="63">
        <f>H34</f>
        <v>125</v>
      </c>
      <c r="F34" s="72">
        <f>G34+H34+L34+M34</f>
        <v>125</v>
      </c>
      <c r="G34" s="62">
        <v>0</v>
      </c>
      <c r="H34" s="64">
        <f>I34+J34+K34</f>
        <v>125</v>
      </c>
      <c r="I34" s="65">
        <v>62</v>
      </c>
      <c r="J34" s="62">
        <v>63</v>
      </c>
      <c r="K34" s="62">
        <v>0</v>
      </c>
      <c r="L34" s="62">
        <v>0</v>
      </c>
      <c r="M34" s="62">
        <v>0</v>
      </c>
      <c r="N34" s="66">
        <v>56</v>
      </c>
      <c r="O34" s="66">
        <v>69</v>
      </c>
      <c r="P34" s="67"/>
      <c r="Q34" s="67"/>
      <c r="R34" s="66"/>
      <c r="S34" s="68"/>
      <c r="T34" s="66"/>
      <c r="U34" s="68"/>
      <c r="V34" s="46">
        <f t="shared" si="8"/>
        <v>125</v>
      </c>
      <c r="W34" s="45">
        <f>H34-V34</f>
        <v>0</v>
      </c>
    </row>
    <row r="35" spans="1:23" s="13" customFormat="1" ht="32.25" thickBot="1">
      <c r="A35" s="70" t="s">
        <v>197</v>
      </c>
      <c r="B35" s="99" t="s">
        <v>198</v>
      </c>
      <c r="C35" s="59"/>
      <c r="D35" s="59">
        <f>SUM(D36:D41)</f>
        <v>202</v>
      </c>
      <c r="E35" s="59">
        <f aca="true" t="shared" si="9" ref="E35:U35">SUM(E36:E41)</f>
        <v>506</v>
      </c>
      <c r="F35" s="59">
        <f t="shared" si="9"/>
        <v>506</v>
      </c>
      <c r="G35" s="59">
        <f t="shared" si="9"/>
        <v>0</v>
      </c>
      <c r="H35" s="59">
        <f t="shared" si="9"/>
        <v>506</v>
      </c>
      <c r="I35" s="59">
        <f t="shared" si="9"/>
        <v>151</v>
      </c>
      <c r="J35" s="59">
        <f t="shared" si="9"/>
        <v>355</v>
      </c>
      <c r="K35" s="59">
        <f t="shared" si="9"/>
        <v>0</v>
      </c>
      <c r="L35" s="59">
        <f t="shared" si="9"/>
        <v>0</v>
      </c>
      <c r="M35" s="59">
        <f t="shared" si="9"/>
        <v>0</v>
      </c>
      <c r="N35" s="59">
        <f t="shared" si="9"/>
        <v>0</v>
      </c>
      <c r="O35" s="59">
        <f t="shared" si="9"/>
        <v>0</v>
      </c>
      <c r="P35" s="59">
        <f t="shared" si="9"/>
        <v>134</v>
      </c>
      <c r="Q35" s="59">
        <f t="shared" si="9"/>
        <v>160</v>
      </c>
      <c r="R35" s="59">
        <f t="shared" si="9"/>
        <v>128</v>
      </c>
      <c r="S35" s="59">
        <f t="shared" si="9"/>
        <v>84</v>
      </c>
      <c r="T35" s="59">
        <f t="shared" si="9"/>
        <v>0</v>
      </c>
      <c r="U35" s="59">
        <f t="shared" si="9"/>
        <v>0</v>
      </c>
      <c r="V35" s="46">
        <f t="shared" si="8"/>
        <v>506</v>
      </c>
      <c r="W35" s="45">
        <f>H35-V35</f>
        <v>0</v>
      </c>
    </row>
    <row r="36" spans="1:23" s="13" customFormat="1" ht="16.5" thickBot="1">
      <c r="A36" s="70" t="s">
        <v>202</v>
      </c>
      <c r="B36" s="61" t="s">
        <v>199</v>
      </c>
      <c r="C36" s="62" t="s">
        <v>278</v>
      </c>
      <c r="D36" s="63">
        <f aca="true" t="shared" si="10" ref="D36:D41">ROUND(H36*0.4,0)</f>
        <v>14</v>
      </c>
      <c r="E36" s="63">
        <f aca="true" t="shared" si="11" ref="E36:E41">H36</f>
        <v>36</v>
      </c>
      <c r="F36" s="72">
        <f>G36+H36+L36+M36</f>
        <v>36</v>
      </c>
      <c r="G36" s="62">
        <v>0</v>
      </c>
      <c r="H36" s="64">
        <f aca="true" t="shared" si="12" ref="H36:H41">I36+J36+K36</f>
        <v>36</v>
      </c>
      <c r="I36" s="65">
        <v>30</v>
      </c>
      <c r="J36" s="62">
        <v>6</v>
      </c>
      <c r="K36" s="62">
        <v>0</v>
      </c>
      <c r="L36" s="62">
        <v>0</v>
      </c>
      <c r="M36" s="62">
        <v>0</v>
      </c>
      <c r="N36" s="66"/>
      <c r="O36" s="66"/>
      <c r="P36" s="67"/>
      <c r="Q36" s="67">
        <v>36</v>
      </c>
      <c r="R36" s="66"/>
      <c r="S36" s="68"/>
      <c r="T36" s="66"/>
      <c r="U36" s="68"/>
      <c r="V36" s="46">
        <f>SUM(N36:U36)</f>
        <v>36</v>
      </c>
      <c r="W36" s="45">
        <f>H36-V36</f>
        <v>0</v>
      </c>
    </row>
    <row r="37" spans="1:23" s="13" customFormat="1" ht="16.5" thickBot="1">
      <c r="A37" s="70" t="s">
        <v>203</v>
      </c>
      <c r="B37" s="61" t="s">
        <v>16</v>
      </c>
      <c r="C37" s="62" t="s">
        <v>278</v>
      </c>
      <c r="D37" s="63">
        <f t="shared" si="10"/>
        <v>14</v>
      </c>
      <c r="E37" s="63">
        <f t="shared" si="11"/>
        <v>36</v>
      </c>
      <c r="F37" s="72">
        <f>G37+H37+L37+M37</f>
        <v>36</v>
      </c>
      <c r="G37" s="62">
        <v>0</v>
      </c>
      <c r="H37" s="64">
        <f t="shared" si="12"/>
        <v>36</v>
      </c>
      <c r="I37" s="65">
        <v>36</v>
      </c>
      <c r="J37" s="65">
        <v>0</v>
      </c>
      <c r="K37" s="65">
        <v>0</v>
      </c>
      <c r="L37" s="65">
        <v>0</v>
      </c>
      <c r="M37" s="65">
        <v>0</v>
      </c>
      <c r="N37" s="66"/>
      <c r="O37" s="66"/>
      <c r="P37" s="67"/>
      <c r="Q37" s="67">
        <v>36</v>
      </c>
      <c r="R37" s="66"/>
      <c r="S37" s="68"/>
      <c r="T37" s="66"/>
      <c r="U37" s="68"/>
      <c r="V37" s="46">
        <f>SUM(N37:U37)</f>
        <v>36</v>
      </c>
      <c r="W37" s="45">
        <f>H37-V37</f>
        <v>0</v>
      </c>
    </row>
    <row r="38" spans="1:23" s="13" customFormat="1" ht="32.25" thickBot="1">
      <c r="A38" s="70" t="s">
        <v>204</v>
      </c>
      <c r="B38" s="61" t="s">
        <v>86</v>
      </c>
      <c r="C38" s="62" t="s">
        <v>279</v>
      </c>
      <c r="D38" s="63">
        <f t="shared" si="10"/>
        <v>69</v>
      </c>
      <c r="E38" s="63">
        <f t="shared" si="11"/>
        <v>172</v>
      </c>
      <c r="F38" s="72">
        <f>G38+H38+L38+M38</f>
        <v>172</v>
      </c>
      <c r="G38" s="62">
        <v>0</v>
      </c>
      <c r="H38" s="64">
        <f t="shared" si="12"/>
        <v>172</v>
      </c>
      <c r="I38" s="65">
        <v>38</v>
      </c>
      <c r="J38" s="65">
        <v>134</v>
      </c>
      <c r="K38" s="65">
        <v>0</v>
      </c>
      <c r="L38" s="65">
        <v>0</v>
      </c>
      <c r="M38" s="65">
        <v>0</v>
      </c>
      <c r="N38" s="66"/>
      <c r="O38" s="66"/>
      <c r="P38" s="67">
        <v>42</v>
      </c>
      <c r="Q38" s="67">
        <v>44</v>
      </c>
      <c r="R38" s="66">
        <v>42</v>
      </c>
      <c r="S38" s="68">
        <v>44</v>
      </c>
      <c r="T38" s="66"/>
      <c r="U38" s="68"/>
      <c r="V38" s="46">
        <f>SUM(N38:U38)</f>
        <v>172</v>
      </c>
      <c r="W38" s="45">
        <f>H38-V38</f>
        <v>0</v>
      </c>
    </row>
    <row r="39" spans="1:23" s="13" customFormat="1" ht="16.5" thickBot="1">
      <c r="A39" s="70" t="s">
        <v>205</v>
      </c>
      <c r="B39" s="61" t="s">
        <v>17</v>
      </c>
      <c r="C39" s="62" t="s">
        <v>279</v>
      </c>
      <c r="D39" s="63">
        <f t="shared" si="10"/>
        <v>64</v>
      </c>
      <c r="E39" s="63">
        <f t="shared" si="11"/>
        <v>160</v>
      </c>
      <c r="F39" s="72">
        <f>G39+H39+L39+M39</f>
        <v>160</v>
      </c>
      <c r="G39" s="62">
        <v>0</v>
      </c>
      <c r="H39" s="64">
        <f t="shared" si="12"/>
        <v>160</v>
      </c>
      <c r="I39" s="65">
        <v>0</v>
      </c>
      <c r="J39" s="65">
        <v>160</v>
      </c>
      <c r="K39" s="65">
        <v>0</v>
      </c>
      <c r="L39" s="65">
        <v>0</v>
      </c>
      <c r="M39" s="65">
        <v>0</v>
      </c>
      <c r="N39" s="66"/>
      <c r="O39" s="66"/>
      <c r="P39" s="67">
        <v>34</v>
      </c>
      <c r="Q39" s="67">
        <v>44</v>
      </c>
      <c r="R39" s="66">
        <v>42</v>
      </c>
      <c r="S39" s="68">
        <v>40</v>
      </c>
      <c r="T39" s="66"/>
      <c r="U39" s="68"/>
      <c r="V39" s="46">
        <f t="shared" si="8"/>
        <v>160</v>
      </c>
      <c r="W39" s="45">
        <f>H39-V39</f>
        <v>0</v>
      </c>
    </row>
    <row r="40" spans="1:23" s="13" customFormat="1" ht="16.5" thickBot="1">
      <c r="A40" s="70" t="s">
        <v>206</v>
      </c>
      <c r="B40" s="61" t="s">
        <v>200</v>
      </c>
      <c r="C40" s="62" t="s">
        <v>280</v>
      </c>
      <c r="D40" s="63">
        <f t="shared" si="10"/>
        <v>18</v>
      </c>
      <c r="E40" s="63">
        <f t="shared" si="11"/>
        <v>44</v>
      </c>
      <c r="F40" s="72">
        <f>G40+H40+L40+M40</f>
        <v>44</v>
      </c>
      <c r="G40" s="62">
        <v>0</v>
      </c>
      <c r="H40" s="64">
        <f t="shared" si="12"/>
        <v>44</v>
      </c>
      <c r="I40" s="65">
        <v>18</v>
      </c>
      <c r="J40" s="65">
        <v>26</v>
      </c>
      <c r="K40" s="65">
        <v>0</v>
      </c>
      <c r="L40" s="65">
        <v>0</v>
      </c>
      <c r="M40" s="65">
        <v>0</v>
      </c>
      <c r="N40" s="66"/>
      <c r="O40" s="66"/>
      <c r="P40" s="67"/>
      <c r="Q40" s="67"/>
      <c r="R40" s="66">
        <v>44</v>
      </c>
      <c r="S40" s="68"/>
      <c r="T40" s="66"/>
      <c r="U40" s="68"/>
      <c r="V40" s="46">
        <f t="shared" si="8"/>
        <v>44</v>
      </c>
      <c r="W40" s="45">
        <f>H40-V40</f>
        <v>0</v>
      </c>
    </row>
    <row r="41" spans="1:23" s="13" customFormat="1" ht="16.5" thickBot="1">
      <c r="A41" s="70" t="s">
        <v>207</v>
      </c>
      <c r="B41" s="61" t="s">
        <v>201</v>
      </c>
      <c r="C41" s="62" t="s">
        <v>224</v>
      </c>
      <c r="D41" s="63">
        <f t="shared" si="10"/>
        <v>23</v>
      </c>
      <c r="E41" s="63">
        <f t="shared" si="11"/>
        <v>58</v>
      </c>
      <c r="F41" s="72">
        <f>G41+H41+L41+M41</f>
        <v>58</v>
      </c>
      <c r="G41" s="62">
        <v>0</v>
      </c>
      <c r="H41" s="64">
        <f t="shared" si="12"/>
        <v>58</v>
      </c>
      <c r="I41" s="65">
        <v>29</v>
      </c>
      <c r="J41" s="65">
        <v>29</v>
      </c>
      <c r="K41" s="65">
        <v>0</v>
      </c>
      <c r="L41" s="65">
        <v>0</v>
      </c>
      <c r="M41" s="65">
        <v>0</v>
      </c>
      <c r="N41" s="66"/>
      <c r="O41" s="66"/>
      <c r="P41" s="67">
        <v>58</v>
      </c>
      <c r="Q41" s="67"/>
      <c r="R41" s="66"/>
      <c r="S41" s="68"/>
      <c r="T41" s="66"/>
      <c r="U41" s="68"/>
      <c r="V41" s="46">
        <f t="shared" si="8"/>
        <v>58</v>
      </c>
      <c r="W41" s="45">
        <f>H41-V41</f>
        <v>0</v>
      </c>
    </row>
    <row r="42" spans="1:23" s="13" customFormat="1" ht="32.25" thickBot="1">
      <c r="A42" s="70" t="s">
        <v>208</v>
      </c>
      <c r="B42" s="99" t="s">
        <v>209</v>
      </c>
      <c r="C42" s="59"/>
      <c r="D42" s="59">
        <f>SUM(D43:D44)</f>
        <v>57</v>
      </c>
      <c r="E42" s="59">
        <f aca="true" t="shared" si="13" ref="E42:U42">SUM(E43:E44)</f>
        <v>144</v>
      </c>
      <c r="F42" s="59">
        <f t="shared" si="13"/>
        <v>144</v>
      </c>
      <c r="G42" s="59">
        <f t="shared" si="13"/>
        <v>0</v>
      </c>
      <c r="H42" s="59">
        <f t="shared" si="13"/>
        <v>144</v>
      </c>
      <c r="I42" s="59">
        <f t="shared" si="13"/>
        <v>121</v>
      </c>
      <c r="J42" s="59">
        <f t="shared" si="13"/>
        <v>23</v>
      </c>
      <c r="K42" s="59">
        <f t="shared" si="13"/>
        <v>0</v>
      </c>
      <c r="L42" s="59">
        <f t="shared" si="13"/>
        <v>0</v>
      </c>
      <c r="M42" s="59">
        <f t="shared" si="13"/>
        <v>0</v>
      </c>
      <c r="N42" s="59">
        <f t="shared" si="13"/>
        <v>0</v>
      </c>
      <c r="O42" s="59">
        <f t="shared" si="13"/>
        <v>0</v>
      </c>
      <c r="P42" s="59">
        <f t="shared" si="13"/>
        <v>0</v>
      </c>
      <c r="Q42" s="59">
        <f t="shared" si="13"/>
        <v>0</v>
      </c>
      <c r="R42" s="59">
        <f t="shared" si="13"/>
        <v>48</v>
      </c>
      <c r="S42" s="59">
        <f t="shared" si="13"/>
        <v>96</v>
      </c>
      <c r="T42" s="59">
        <f t="shared" si="13"/>
        <v>0</v>
      </c>
      <c r="U42" s="59">
        <f t="shared" si="13"/>
        <v>0</v>
      </c>
      <c r="V42" s="46">
        <f t="shared" si="8"/>
        <v>144</v>
      </c>
      <c r="W42" s="45">
        <f>H42-V42</f>
        <v>0</v>
      </c>
    </row>
    <row r="43" spans="1:23" s="13" customFormat="1" ht="16.5" thickBot="1">
      <c r="A43" s="70" t="s">
        <v>210</v>
      </c>
      <c r="B43" s="61" t="s">
        <v>85</v>
      </c>
      <c r="C43" s="62" t="s">
        <v>279</v>
      </c>
      <c r="D43" s="63">
        <f>ROUND(H43*0.4,0)</f>
        <v>38</v>
      </c>
      <c r="E43" s="63">
        <f>H43</f>
        <v>96</v>
      </c>
      <c r="F43" s="72">
        <f>G43+H43+L43+M43</f>
        <v>96</v>
      </c>
      <c r="G43" s="62">
        <v>0</v>
      </c>
      <c r="H43" s="64">
        <f>I43+J43+K43</f>
        <v>96</v>
      </c>
      <c r="I43" s="65">
        <v>80</v>
      </c>
      <c r="J43" s="62">
        <v>16</v>
      </c>
      <c r="K43" s="62">
        <v>0</v>
      </c>
      <c r="L43" s="62">
        <v>0</v>
      </c>
      <c r="M43" s="62">
        <v>0</v>
      </c>
      <c r="N43" s="66"/>
      <c r="O43" s="66"/>
      <c r="P43" s="67"/>
      <c r="Q43" s="67"/>
      <c r="R43" s="66"/>
      <c r="S43" s="62">
        <v>96</v>
      </c>
      <c r="T43" s="66"/>
      <c r="U43" s="62"/>
      <c r="V43" s="46">
        <f>SUM(N43:U43)</f>
        <v>96</v>
      </c>
      <c r="W43" s="45">
        <f>H43-V43</f>
        <v>0</v>
      </c>
    </row>
    <row r="44" spans="1:23" s="13" customFormat="1" ht="32.25" thickBot="1">
      <c r="A44" s="70" t="s">
        <v>211</v>
      </c>
      <c r="B44" s="61" t="s">
        <v>82</v>
      </c>
      <c r="C44" s="62" t="s">
        <v>280</v>
      </c>
      <c r="D44" s="63">
        <f>ROUND(H44*0.4,0)</f>
        <v>19</v>
      </c>
      <c r="E44" s="63">
        <f>H44</f>
        <v>48</v>
      </c>
      <c r="F44" s="72">
        <f>G44+H44+L44+M44</f>
        <v>48</v>
      </c>
      <c r="G44" s="62">
        <v>0</v>
      </c>
      <c r="H44" s="64">
        <f>I44+J44+K44</f>
        <v>48</v>
      </c>
      <c r="I44" s="65">
        <v>41</v>
      </c>
      <c r="J44" s="62">
        <v>7</v>
      </c>
      <c r="K44" s="62">
        <v>0</v>
      </c>
      <c r="L44" s="62">
        <v>0</v>
      </c>
      <c r="M44" s="62">
        <v>0</v>
      </c>
      <c r="N44" s="66"/>
      <c r="O44" s="66"/>
      <c r="P44" s="67"/>
      <c r="Q44" s="67"/>
      <c r="R44" s="66">
        <v>48</v>
      </c>
      <c r="S44" s="62"/>
      <c r="T44" s="66"/>
      <c r="U44" s="62"/>
      <c r="V44" s="46">
        <f t="shared" si="8"/>
        <v>48</v>
      </c>
      <c r="W44" s="45">
        <f>H44-V44</f>
        <v>0</v>
      </c>
    </row>
    <row r="45" spans="1:23" s="13" customFormat="1" ht="16.5" thickBot="1">
      <c r="A45" s="100" t="s">
        <v>212</v>
      </c>
      <c r="B45" s="50" t="s">
        <v>213</v>
      </c>
      <c r="C45" s="86"/>
      <c r="D45" s="59">
        <f>D46+D76</f>
        <v>1310</v>
      </c>
      <c r="E45" s="59">
        <f>E46+E76</f>
        <v>3274</v>
      </c>
      <c r="F45" s="59">
        <f>F46+F76</f>
        <v>3526</v>
      </c>
      <c r="G45" s="59">
        <f>G46+G76</f>
        <v>102</v>
      </c>
      <c r="H45" s="59">
        <f>H46+H76</f>
        <v>3274</v>
      </c>
      <c r="I45" s="59">
        <f aca="true" t="shared" si="14" ref="I45:U45">I46+I76</f>
        <v>1474</v>
      </c>
      <c r="J45" s="59">
        <f t="shared" si="14"/>
        <v>1040</v>
      </c>
      <c r="K45" s="59">
        <f t="shared" si="14"/>
        <v>40</v>
      </c>
      <c r="L45" s="59">
        <f t="shared" si="14"/>
        <v>40</v>
      </c>
      <c r="M45" s="59">
        <f t="shared" si="14"/>
        <v>80</v>
      </c>
      <c r="N45" s="59">
        <f t="shared" si="14"/>
        <v>0</v>
      </c>
      <c r="O45" s="59">
        <f t="shared" si="14"/>
        <v>0</v>
      </c>
      <c r="P45" s="59">
        <f t="shared" si="14"/>
        <v>442</v>
      </c>
      <c r="Q45" s="59">
        <f t="shared" si="14"/>
        <v>704</v>
      </c>
      <c r="R45" s="59">
        <f t="shared" si="14"/>
        <v>400</v>
      </c>
      <c r="S45" s="59">
        <f t="shared" si="14"/>
        <v>648</v>
      </c>
      <c r="T45" s="59">
        <f t="shared" si="14"/>
        <v>576</v>
      </c>
      <c r="U45" s="59">
        <f t="shared" si="14"/>
        <v>504</v>
      </c>
      <c r="V45" s="46">
        <f>SUM(N45:U45)</f>
        <v>3274</v>
      </c>
      <c r="W45" s="45">
        <f>H45-V45</f>
        <v>0</v>
      </c>
    </row>
    <row r="46" spans="1:23" s="13" customFormat="1" ht="16.5" thickBot="1">
      <c r="A46" s="100" t="s">
        <v>7</v>
      </c>
      <c r="B46" s="52" t="s">
        <v>214</v>
      </c>
      <c r="C46" s="57"/>
      <c r="D46" s="57">
        <f>SUM(D62:D75)</f>
        <v>315</v>
      </c>
      <c r="E46" s="57">
        <f aca="true" t="shared" si="15" ref="E46:U46">SUM(E62:E75)</f>
        <v>790</v>
      </c>
      <c r="F46" s="57">
        <f t="shared" si="15"/>
        <v>826</v>
      </c>
      <c r="G46" s="57">
        <f t="shared" si="15"/>
        <v>16</v>
      </c>
      <c r="H46" s="57">
        <f t="shared" si="15"/>
        <v>790</v>
      </c>
      <c r="I46" s="57">
        <f t="shared" si="15"/>
        <v>464</v>
      </c>
      <c r="J46" s="57">
        <f t="shared" si="15"/>
        <v>326</v>
      </c>
      <c r="K46" s="57">
        <f t="shared" si="15"/>
        <v>0</v>
      </c>
      <c r="L46" s="57">
        <f t="shared" si="15"/>
        <v>8</v>
      </c>
      <c r="M46" s="57">
        <f t="shared" si="15"/>
        <v>12</v>
      </c>
      <c r="N46" s="57">
        <f t="shared" si="15"/>
        <v>0</v>
      </c>
      <c r="O46" s="57">
        <f t="shared" si="15"/>
        <v>0</v>
      </c>
      <c r="P46" s="57">
        <f t="shared" si="15"/>
        <v>278</v>
      </c>
      <c r="Q46" s="57">
        <f t="shared" si="15"/>
        <v>332</v>
      </c>
      <c r="R46" s="57">
        <f t="shared" si="15"/>
        <v>0</v>
      </c>
      <c r="S46" s="57">
        <f t="shared" si="15"/>
        <v>180</v>
      </c>
      <c r="T46" s="57">
        <f t="shared" si="15"/>
        <v>0</v>
      </c>
      <c r="U46" s="57">
        <f t="shared" si="15"/>
        <v>0</v>
      </c>
      <c r="V46" s="46">
        <f t="shared" si="8"/>
        <v>790</v>
      </c>
      <c r="W46" s="45">
        <f>H46-V46</f>
        <v>0</v>
      </c>
    </row>
    <row r="47" spans="1:23" s="13" customFormat="1" ht="16.5" customHeight="1" hidden="1" thickBot="1">
      <c r="A47" s="60"/>
      <c r="B47" s="47" t="s">
        <v>6</v>
      </c>
      <c r="C47" s="71"/>
      <c r="D47" s="88"/>
      <c r="E47" s="88"/>
      <c r="F47" s="89">
        <f aca="true" t="shared" si="16" ref="F47:F61">G47+H47</f>
        <v>0</v>
      </c>
      <c r="G47" s="89">
        <f aca="true" t="shared" si="17" ref="G47:G61">H47*0.5</f>
        <v>0</v>
      </c>
      <c r="H47" s="90">
        <f aca="true" t="shared" si="18" ref="H47:H61">SUM(N47:U47)</f>
        <v>0</v>
      </c>
      <c r="I47" s="87"/>
      <c r="J47" s="88">
        <f>SUM(J35:J44)</f>
        <v>756</v>
      </c>
      <c r="K47" s="88">
        <f>SUM(K35:K44)</f>
        <v>0</v>
      </c>
      <c r="L47" s="88">
        <f>SUM(L35:L44)</f>
        <v>0</v>
      </c>
      <c r="M47" s="88">
        <f>SUM(M35:M44)</f>
        <v>0</v>
      </c>
      <c r="N47" s="88">
        <f aca="true" t="shared" si="19" ref="N47:U47">SUM(N48:N61)</f>
        <v>0</v>
      </c>
      <c r="O47" s="88"/>
      <c r="P47" s="91">
        <f t="shared" si="19"/>
        <v>0</v>
      </c>
      <c r="Q47" s="91">
        <f t="shared" si="19"/>
        <v>0</v>
      </c>
      <c r="R47" s="88"/>
      <c r="S47" s="88">
        <f>SUM(S48:S61)</f>
        <v>0</v>
      </c>
      <c r="T47" s="88"/>
      <c r="U47" s="88">
        <f t="shared" si="19"/>
        <v>0</v>
      </c>
      <c r="V47" s="46">
        <f t="shared" si="8"/>
        <v>0</v>
      </c>
      <c r="W47" s="45">
        <f>H47-V47</f>
        <v>0</v>
      </c>
    </row>
    <row r="48" spans="1:23" s="13" customFormat="1" ht="16.5" customHeight="1" hidden="1" thickBot="1">
      <c r="A48" s="60"/>
      <c r="B48" s="48"/>
      <c r="C48" s="62"/>
      <c r="D48" s="69"/>
      <c r="E48" s="69"/>
      <c r="F48" s="89">
        <f t="shared" si="16"/>
        <v>0</v>
      </c>
      <c r="G48" s="89">
        <f t="shared" si="17"/>
        <v>0</v>
      </c>
      <c r="H48" s="90">
        <f t="shared" si="18"/>
        <v>0</v>
      </c>
      <c r="I48" s="87"/>
      <c r="J48" s="69"/>
      <c r="K48" s="69"/>
      <c r="L48" s="69"/>
      <c r="M48" s="69"/>
      <c r="N48" s="69"/>
      <c r="O48" s="69"/>
      <c r="P48" s="87"/>
      <c r="Q48" s="87"/>
      <c r="R48" s="69"/>
      <c r="S48" s="69"/>
      <c r="T48" s="69"/>
      <c r="U48" s="69"/>
      <c r="V48" s="46">
        <f t="shared" si="8"/>
        <v>0</v>
      </c>
      <c r="W48" s="45">
        <f>H48-V48</f>
        <v>0</v>
      </c>
    </row>
    <row r="49" spans="1:23" s="13" customFormat="1" ht="16.5" customHeight="1" hidden="1" thickBot="1">
      <c r="A49" s="60"/>
      <c r="B49" s="48"/>
      <c r="C49" s="62"/>
      <c r="D49" s="69"/>
      <c r="E49" s="69"/>
      <c r="F49" s="89">
        <f t="shared" si="16"/>
        <v>0</v>
      </c>
      <c r="G49" s="89">
        <f t="shared" si="17"/>
        <v>0</v>
      </c>
      <c r="H49" s="90">
        <f t="shared" si="18"/>
        <v>0</v>
      </c>
      <c r="I49" s="87"/>
      <c r="J49" s="69"/>
      <c r="K49" s="69"/>
      <c r="L49" s="69"/>
      <c r="M49" s="69"/>
      <c r="N49" s="69"/>
      <c r="O49" s="69"/>
      <c r="P49" s="87"/>
      <c r="Q49" s="87"/>
      <c r="R49" s="69"/>
      <c r="S49" s="69"/>
      <c r="T49" s="69"/>
      <c r="U49" s="69"/>
      <c r="V49" s="46">
        <f t="shared" si="8"/>
        <v>0</v>
      </c>
      <c r="W49" s="45">
        <f>H49-V49</f>
        <v>0</v>
      </c>
    </row>
    <row r="50" spans="1:23" s="13" customFormat="1" ht="16.5" customHeight="1" hidden="1" thickBot="1">
      <c r="A50" s="60"/>
      <c r="B50" s="48"/>
      <c r="C50" s="62"/>
      <c r="D50" s="69"/>
      <c r="E50" s="69"/>
      <c r="F50" s="89">
        <f t="shared" si="16"/>
        <v>0</v>
      </c>
      <c r="G50" s="89">
        <f t="shared" si="17"/>
        <v>0</v>
      </c>
      <c r="H50" s="90">
        <f t="shared" si="18"/>
        <v>0</v>
      </c>
      <c r="I50" s="87"/>
      <c r="J50" s="69"/>
      <c r="K50" s="69"/>
      <c r="L50" s="69"/>
      <c r="M50" s="69"/>
      <c r="N50" s="69"/>
      <c r="O50" s="69"/>
      <c r="P50" s="87"/>
      <c r="Q50" s="87"/>
      <c r="R50" s="69"/>
      <c r="S50" s="69"/>
      <c r="T50" s="69"/>
      <c r="U50" s="69"/>
      <c r="V50" s="46">
        <f t="shared" si="8"/>
        <v>0</v>
      </c>
      <c r="W50" s="45">
        <f>H50-V50</f>
        <v>0</v>
      </c>
    </row>
    <row r="51" spans="1:23" s="13" customFormat="1" ht="16.5" customHeight="1" hidden="1" thickBot="1">
      <c r="A51" s="60"/>
      <c r="B51" s="48"/>
      <c r="C51" s="62"/>
      <c r="D51" s="69"/>
      <c r="E51" s="69"/>
      <c r="F51" s="89">
        <f t="shared" si="16"/>
        <v>0</v>
      </c>
      <c r="G51" s="89">
        <f t="shared" si="17"/>
        <v>0</v>
      </c>
      <c r="H51" s="90">
        <f t="shared" si="18"/>
        <v>0</v>
      </c>
      <c r="I51" s="87"/>
      <c r="J51" s="69"/>
      <c r="K51" s="69"/>
      <c r="L51" s="69"/>
      <c r="M51" s="69"/>
      <c r="N51" s="69"/>
      <c r="O51" s="69"/>
      <c r="P51" s="87"/>
      <c r="Q51" s="87"/>
      <c r="R51" s="69"/>
      <c r="S51" s="69"/>
      <c r="T51" s="69"/>
      <c r="U51" s="69"/>
      <c r="V51" s="46">
        <f t="shared" si="8"/>
        <v>0</v>
      </c>
      <c r="W51" s="45">
        <f>H51-V51</f>
        <v>0</v>
      </c>
    </row>
    <row r="52" spans="1:23" s="13" customFormat="1" ht="16.5" customHeight="1" hidden="1" thickBot="1">
      <c r="A52" s="60"/>
      <c r="B52" s="48"/>
      <c r="C52" s="62"/>
      <c r="D52" s="69"/>
      <c r="E52" s="69"/>
      <c r="F52" s="89">
        <f t="shared" si="16"/>
        <v>0</v>
      </c>
      <c r="G52" s="89">
        <f t="shared" si="17"/>
        <v>0</v>
      </c>
      <c r="H52" s="90">
        <f t="shared" si="18"/>
        <v>0</v>
      </c>
      <c r="I52" s="87"/>
      <c r="J52" s="69"/>
      <c r="K52" s="69"/>
      <c r="L52" s="69"/>
      <c r="M52" s="69"/>
      <c r="N52" s="69"/>
      <c r="O52" s="69"/>
      <c r="P52" s="87"/>
      <c r="Q52" s="87"/>
      <c r="R52" s="69"/>
      <c r="S52" s="69"/>
      <c r="T52" s="69"/>
      <c r="U52" s="69"/>
      <c r="V52" s="46">
        <f t="shared" si="8"/>
        <v>0</v>
      </c>
      <c r="W52" s="45">
        <f>H52-V52</f>
        <v>0</v>
      </c>
    </row>
    <row r="53" spans="1:23" s="13" customFormat="1" ht="16.5" customHeight="1" hidden="1" thickBot="1">
      <c r="A53" s="60"/>
      <c r="B53" s="48"/>
      <c r="C53" s="62"/>
      <c r="D53" s="69"/>
      <c r="E53" s="69"/>
      <c r="F53" s="89">
        <f t="shared" si="16"/>
        <v>0</v>
      </c>
      <c r="G53" s="89">
        <f t="shared" si="17"/>
        <v>0</v>
      </c>
      <c r="H53" s="90">
        <f t="shared" si="18"/>
        <v>0</v>
      </c>
      <c r="I53" s="87"/>
      <c r="J53" s="69"/>
      <c r="K53" s="69"/>
      <c r="L53" s="69"/>
      <c r="M53" s="69"/>
      <c r="N53" s="69"/>
      <c r="O53" s="69"/>
      <c r="P53" s="87"/>
      <c r="Q53" s="87"/>
      <c r="R53" s="69"/>
      <c r="S53" s="69"/>
      <c r="T53" s="69"/>
      <c r="U53" s="69"/>
      <c r="V53" s="46">
        <f t="shared" si="8"/>
        <v>0</v>
      </c>
      <c r="W53" s="45">
        <f>H53-V53</f>
        <v>0</v>
      </c>
    </row>
    <row r="54" spans="1:23" s="13" customFormat="1" ht="16.5" customHeight="1" hidden="1" thickBot="1">
      <c r="A54" s="60"/>
      <c r="B54" s="48"/>
      <c r="C54" s="62"/>
      <c r="D54" s="69"/>
      <c r="E54" s="69"/>
      <c r="F54" s="89">
        <f t="shared" si="16"/>
        <v>0</v>
      </c>
      <c r="G54" s="89">
        <f t="shared" si="17"/>
        <v>0</v>
      </c>
      <c r="H54" s="90">
        <f t="shared" si="18"/>
        <v>0</v>
      </c>
      <c r="I54" s="87"/>
      <c r="J54" s="69"/>
      <c r="K54" s="69"/>
      <c r="L54" s="69"/>
      <c r="M54" s="69"/>
      <c r="N54" s="69"/>
      <c r="O54" s="69"/>
      <c r="P54" s="87"/>
      <c r="Q54" s="87"/>
      <c r="R54" s="69"/>
      <c r="S54" s="69"/>
      <c r="T54" s="69"/>
      <c r="U54" s="69"/>
      <c r="V54" s="46">
        <f t="shared" si="8"/>
        <v>0</v>
      </c>
      <c r="W54" s="45">
        <f>H54-V54</f>
        <v>0</v>
      </c>
    </row>
    <row r="55" spans="1:23" s="13" customFormat="1" ht="16.5" customHeight="1" hidden="1" thickBot="1">
      <c r="A55" s="60"/>
      <c r="B55" s="48"/>
      <c r="C55" s="62"/>
      <c r="D55" s="69"/>
      <c r="E55" s="69"/>
      <c r="F55" s="89">
        <f t="shared" si="16"/>
        <v>0</v>
      </c>
      <c r="G55" s="89">
        <f t="shared" si="17"/>
        <v>0</v>
      </c>
      <c r="H55" s="90">
        <f t="shared" si="18"/>
        <v>0</v>
      </c>
      <c r="I55" s="87"/>
      <c r="J55" s="69"/>
      <c r="K55" s="69"/>
      <c r="L55" s="69"/>
      <c r="M55" s="69"/>
      <c r="N55" s="69"/>
      <c r="O55" s="69"/>
      <c r="P55" s="87"/>
      <c r="Q55" s="87"/>
      <c r="R55" s="69"/>
      <c r="S55" s="69"/>
      <c r="T55" s="69"/>
      <c r="U55" s="69"/>
      <c r="V55" s="46">
        <f t="shared" si="8"/>
        <v>0</v>
      </c>
      <c r="W55" s="45">
        <f>H55-V55</f>
        <v>0</v>
      </c>
    </row>
    <row r="56" spans="1:23" s="13" customFormat="1" ht="16.5" customHeight="1" hidden="1" thickBot="1">
      <c r="A56" s="60"/>
      <c r="B56" s="48"/>
      <c r="C56" s="62"/>
      <c r="D56" s="69"/>
      <c r="E56" s="69"/>
      <c r="F56" s="89">
        <f t="shared" si="16"/>
        <v>0</v>
      </c>
      <c r="G56" s="89">
        <f t="shared" si="17"/>
        <v>0</v>
      </c>
      <c r="H56" s="90">
        <f t="shared" si="18"/>
        <v>0</v>
      </c>
      <c r="I56" s="87"/>
      <c r="J56" s="69"/>
      <c r="K56" s="69"/>
      <c r="L56" s="69"/>
      <c r="M56" s="69"/>
      <c r="N56" s="69"/>
      <c r="O56" s="69"/>
      <c r="P56" s="87"/>
      <c r="Q56" s="87"/>
      <c r="R56" s="69"/>
      <c r="S56" s="69"/>
      <c r="T56" s="69"/>
      <c r="U56" s="69"/>
      <c r="V56" s="46">
        <f t="shared" si="8"/>
        <v>0</v>
      </c>
      <c r="W56" s="45">
        <f>H56-V56</f>
        <v>0</v>
      </c>
    </row>
    <row r="57" spans="1:23" s="13" customFormat="1" ht="16.5" customHeight="1" hidden="1" thickBot="1">
      <c r="A57" s="60"/>
      <c r="B57" s="48"/>
      <c r="C57" s="62"/>
      <c r="D57" s="69"/>
      <c r="E57" s="69"/>
      <c r="F57" s="89">
        <f t="shared" si="16"/>
        <v>0</v>
      </c>
      <c r="G57" s="89">
        <f t="shared" si="17"/>
        <v>0</v>
      </c>
      <c r="H57" s="90">
        <f t="shared" si="18"/>
        <v>0</v>
      </c>
      <c r="I57" s="87"/>
      <c r="J57" s="69"/>
      <c r="K57" s="69"/>
      <c r="L57" s="69"/>
      <c r="M57" s="69"/>
      <c r="N57" s="69"/>
      <c r="O57" s="69"/>
      <c r="P57" s="87"/>
      <c r="Q57" s="87"/>
      <c r="R57" s="69"/>
      <c r="S57" s="69"/>
      <c r="T57" s="69"/>
      <c r="U57" s="69"/>
      <c r="V57" s="46">
        <f t="shared" si="8"/>
        <v>0</v>
      </c>
      <c r="W57" s="45">
        <f>H57-V57</f>
        <v>0</v>
      </c>
    </row>
    <row r="58" spans="1:23" s="13" customFormat="1" ht="16.5" customHeight="1" hidden="1" thickBot="1">
      <c r="A58" s="60"/>
      <c r="B58" s="48"/>
      <c r="C58" s="62"/>
      <c r="D58" s="69"/>
      <c r="E58" s="69"/>
      <c r="F58" s="89">
        <f t="shared" si="16"/>
        <v>0</v>
      </c>
      <c r="G58" s="89">
        <f t="shared" si="17"/>
        <v>0</v>
      </c>
      <c r="H58" s="90">
        <f t="shared" si="18"/>
        <v>0</v>
      </c>
      <c r="I58" s="87"/>
      <c r="J58" s="69"/>
      <c r="K58" s="69"/>
      <c r="L58" s="69"/>
      <c r="M58" s="69"/>
      <c r="N58" s="69"/>
      <c r="O58" s="69"/>
      <c r="P58" s="87"/>
      <c r="Q58" s="87"/>
      <c r="R58" s="69"/>
      <c r="S58" s="69"/>
      <c r="T58" s="69"/>
      <c r="U58" s="69"/>
      <c r="V58" s="46">
        <f t="shared" si="8"/>
        <v>0</v>
      </c>
      <c r="W58" s="45">
        <f>H58-V58</f>
        <v>0</v>
      </c>
    </row>
    <row r="59" spans="1:23" s="13" customFormat="1" ht="16.5" customHeight="1" hidden="1" thickBot="1">
      <c r="A59" s="60"/>
      <c r="B59" s="48"/>
      <c r="C59" s="62"/>
      <c r="D59" s="69"/>
      <c r="E59" s="69"/>
      <c r="F59" s="89">
        <f t="shared" si="16"/>
        <v>0</v>
      </c>
      <c r="G59" s="89">
        <f t="shared" si="17"/>
        <v>0</v>
      </c>
      <c r="H59" s="90">
        <f t="shared" si="18"/>
        <v>0</v>
      </c>
      <c r="I59" s="87"/>
      <c r="J59" s="69"/>
      <c r="K59" s="69"/>
      <c r="L59" s="69"/>
      <c r="M59" s="69"/>
      <c r="N59" s="69"/>
      <c r="O59" s="69"/>
      <c r="P59" s="87"/>
      <c r="Q59" s="87"/>
      <c r="R59" s="69"/>
      <c r="S59" s="69"/>
      <c r="T59" s="69"/>
      <c r="U59" s="69"/>
      <c r="V59" s="46">
        <f t="shared" si="8"/>
        <v>0</v>
      </c>
      <c r="W59" s="45">
        <f>H59-V59</f>
        <v>0</v>
      </c>
    </row>
    <row r="60" spans="1:23" s="13" customFormat="1" ht="16.5" customHeight="1" hidden="1" thickBot="1">
      <c r="A60" s="60"/>
      <c r="B60" s="48"/>
      <c r="C60" s="62"/>
      <c r="D60" s="69"/>
      <c r="E60" s="69"/>
      <c r="F60" s="89">
        <f t="shared" si="16"/>
        <v>0</v>
      </c>
      <c r="G60" s="89">
        <f t="shared" si="17"/>
        <v>0</v>
      </c>
      <c r="H60" s="90">
        <f t="shared" si="18"/>
        <v>0</v>
      </c>
      <c r="I60" s="87"/>
      <c r="J60" s="69"/>
      <c r="K60" s="69"/>
      <c r="L60" s="69"/>
      <c r="M60" s="69"/>
      <c r="N60" s="69"/>
      <c r="O60" s="69"/>
      <c r="P60" s="87"/>
      <c r="Q60" s="87"/>
      <c r="R60" s="69"/>
      <c r="S60" s="69"/>
      <c r="T60" s="69"/>
      <c r="U60" s="69"/>
      <c r="V60" s="46">
        <f t="shared" si="8"/>
        <v>0</v>
      </c>
      <c r="W60" s="45">
        <f>H60-V60</f>
        <v>0</v>
      </c>
    </row>
    <row r="61" spans="1:23" s="13" customFormat="1" ht="16.5" customHeight="1" hidden="1" thickBot="1">
      <c r="A61" s="60"/>
      <c r="B61" s="48"/>
      <c r="C61" s="62"/>
      <c r="D61" s="69"/>
      <c r="E61" s="69"/>
      <c r="F61" s="89">
        <f t="shared" si="16"/>
        <v>0</v>
      </c>
      <c r="G61" s="89">
        <f t="shared" si="17"/>
        <v>0</v>
      </c>
      <c r="H61" s="90">
        <f t="shared" si="18"/>
        <v>0</v>
      </c>
      <c r="I61" s="87"/>
      <c r="J61" s="69"/>
      <c r="K61" s="69"/>
      <c r="L61" s="69"/>
      <c r="M61" s="69"/>
      <c r="N61" s="69"/>
      <c r="O61" s="69"/>
      <c r="P61" s="87"/>
      <c r="Q61" s="87"/>
      <c r="R61" s="69"/>
      <c r="S61" s="69"/>
      <c r="T61" s="69"/>
      <c r="U61" s="69"/>
      <c r="V61" s="46">
        <f t="shared" si="8"/>
        <v>0</v>
      </c>
      <c r="W61" s="45">
        <f>H61-V61</f>
        <v>0</v>
      </c>
    </row>
    <row r="62" spans="1:23" s="13" customFormat="1" ht="16.5" thickBot="1">
      <c r="A62" s="60" t="s">
        <v>286</v>
      </c>
      <c r="B62" s="48" t="s">
        <v>215</v>
      </c>
      <c r="C62" s="73" t="s">
        <v>224</v>
      </c>
      <c r="D62" s="63">
        <f>ROUND(H62*0.4,0)</f>
        <v>26</v>
      </c>
      <c r="E62" s="63">
        <f>H62</f>
        <v>64</v>
      </c>
      <c r="F62" s="72">
        <f>G62+H62+L62+M62</f>
        <v>64</v>
      </c>
      <c r="G62" s="62">
        <v>0</v>
      </c>
      <c r="H62" s="64">
        <f aca="true" t="shared" si="20" ref="H62:H75">I62+J62+K62</f>
        <v>64</v>
      </c>
      <c r="I62" s="65">
        <v>22</v>
      </c>
      <c r="J62" s="62">
        <v>42</v>
      </c>
      <c r="K62" s="62">
        <v>0</v>
      </c>
      <c r="L62" s="62">
        <v>0</v>
      </c>
      <c r="M62" s="62">
        <v>0</v>
      </c>
      <c r="N62" s="49"/>
      <c r="O62" s="49"/>
      <c r="P62" s="51">
        <v>64</v>
      </c>
      <c r="Q62" s="51"/>
      <c r="R62" s="49"/>
      <c r="S62" s="49"/>
      <c r="T62" s="49"/>
      <c r="U62" s="49"/>
      <c r="V62" s="46">
        <f t="shared" si="8"/>
        <v>64</v>
      </c>
      <c r="W62" s="45">
        <f>H62-V62</f>
        <v>0</v>
      </c>
    </row>
    <row r="63" spans="1:23" s="13" customFormat="1" ht="16.5" thickBot="1">
      <c r="A63" s="60" t="s">
        <v>287</v>
      </c>
      <c r="B63" s="48" t="s">
        <v>216</v>
      </c>
      <c r="C63" s="73" t="s">
        <v>281</v>
      </c>
      <c r="D63" s="63">
        <f>ROUND(H63*0.4,0)</f>
        <v>38</v>
      </c>
      <c r="E63" s="63">
        <f>H63</f>
        <v>96</v>
      </c>
      <c r="F63" s="72">
        <f>G63+H63+L63+M63</f>
        <v>116</v>
      </c>
      <c r="G63" s="62">
        <v>10</v>
      </c>
      <c r="H63" s="64">
        <f t="shared" si="20"/>
        <v>96</v>
      </c>
      <c r="I63" s="65">
        <v>64</v>
      </c>
      <c r="J63" s="62">
        <v>32</v>
      </c>
      <c r="K63" s="62">
        <v>0</v>
      </c>
      <c r="L63" s="62">
        <v>4</v>
      </c>
      <c r="M63" s="62">
        <v>6</v>
      </c>
      <c r="N63" s="49"/>
      <c r="O63" s="49"/>
      <c r="P63" s="51">
        <v>96</v>
      </c>
      <c r="Q63" s="51"/>
      <c r="R63" s="49"/>
      <c r="S63" s="49"/>
      <c r="T63" s="49"/>
      <c r="U63" s="49"/>
      <c r="V63" s="46">
        <f>SUM(N63:U63)</f>
        <v>96</v>
      </c>
      <c r="W63" s="45">
        <f>H63-V63</f>
        <v>0</v>
      </c>
    </row>
    <row r="64" spans="1:23" s="13" customFormat="1" ht="16.5" thickBot="1">
      <c r="A64" s="60" t="s">
        <v>288</v>
      </c>
      <c r="B64" s="48" t="s">
        <v>34</v>
      </c>
      <c r="C64" s="73" t="s">
        <v>278</v>
      </c>
      <c r="D64" s="63">
        <f aca="true" t="shared" si="21" ref="D64:D75">ROUND(H64*0.4,0)</f>
        <v>20</v>
      </c>
      <c r="E64" s="63">
        <f aca="true" t="shared" si="22" ref="E64:E75">H64</f>
        <v>50</v>
      </c>
      <c r="F64" s="72">
        <f>G64+H64+L64+M64</f>
        <v>50</v>
      </c>
      <c r="G64" s="62">
        <v>0</v>
      </c>
      <c r="H64" s="64">
        <f t="shared" si="20"/>
        <v>50</v>
      </c>
      <c r="I64" s="65">
        <v>28</v>
      </c>
      <c r="J64" s="62">
        <v>22</v>
      </c>
      <c r="K64" s="62">
        <v>0</v>
      </c>
      <c r="L64" s="62">
        <v>0</v>
      </c>
      <c r="M64" s="62">
        <v>0</v>
      </c>
      <c r="N64" s="49"/>
      <c r="O64" s="49"/>
      <c r="P64" s="51"/>
      <c r="Q64" s="51">
        <v>50</v>
      </c>
      <c r="R64" s="49"/>
      <c r="S64" s="49"/>
      <c r="T64" s="49"/>
      <c r="U64" s="49"/>
      <c r="V64" s="46">
        <f t="shared" si="8"/>
        <v>50</v>
      </c>
      <c r="W64" s="45">
        <f>H64-V64</f>
        <v>0</v>
      </c>
    </row>
    <row r="65" spans="1:23" s="13" customFormat="1" ht="16.5" thickBot="1">
      <c r="A65" s="60" t="s">
        <v>289</v>
      </c>
      <c r="B65" s="48" t="s">
        <v>217</v>
      </c>
      <c r="C65" s="73" t="s">
        <v>281</v>
      </c>
      <c r="D65" s="63">
        <f t="shared" si="21"/>
        <v>31</v>
      </c>
      <c r="E65" s="63">
        <f t="shared" si="22"/>
        <v>78</v>
      </c>
      <c r="F65" s="72">
        <f>G65+H65+L65+M65</f>
        <v>94</v>
      </c>
      <c r="G65" s="62">
        <v>6</v>
      </c>
      <c r="H65" s="64">
        <f t="shared" si="20"/>
        <v>78</v>
      </c>
      <c r="I65" s="65">
        <v>58</v>
      </c>
      <c r="J65" s="62">
        <v>20</v>
      </c>
      <c r="K65" s="62">
        <v>0</v>
      </c>
      <c r="L65" s="62">
        <v>4</v>
      </c>
      <c r="M65" s="62">
        <v>6</v>
      </c>
      <c r="N65" s="49"/>
      <c r="O65" s="49"/>
      <c r="P65" s="51">
        <v>78</v>
      </c>
      <c r="Q65" s="51"/>
      <c r="R65" s="49"/>
      <c r="S65" s="49"/>
      <c r="T65" s="49"/>
      <c r="U65" s="49"/>
      <c r="V65" s="46">
        <f t="shared" si="8"/>
        <v>78</v>
      </c>
      <c r="W65" s="45">
        <f>H65-V65</f>
        <v>0</v>
      </c>
    </row>
    <row r="66" spans="1:23" s="13" customFormat="1" ht="16.5" thickBot="1">
      <c r="A66" s="60" t="s">
        <v>290</v>
      </c>
      <c r="B66" s="48" t="s">
        <v>218</v>
      </c>
      <c r="C66" s="73" t="s">
        <v>278</v>
      </c>
      <c r="D66" s="63">
        <f t="shared" si="21"/>
        <v>17</v>
      </c>
      <c r="E66" s="63">
        <f t="shared" si="22"/>
        <v>42</v>
      </c>
      <c r="F66" s="72">
        <f>G66+H66+L66+M66</f>
        <v>42</v>
      </c>
      <c r="G66" s="62">
        <v>0</v>
      </c>
      <c r="H66" s="64">
        <f t="shared" si="20"/>
        <v>42</v>
      </c>
      <c r="I66" s="65">
        <v>36</v>
      </c>
      <c r="J66" s="62">
        <v>6</v>
      </c>
      <c r="K66" s="62">
        <v>0</v>
      </c>
      <c r="L66" s="62">
        <v>0</v>
      </c>
      <c r="M66" s="62">
        <v>0</v>
      </c>
      <c r="N66" s="49"/>
      <c r="O66" s="49"/>
      <c r="P66" s="51"/>
      <c r="Q66" s="51">
        <v>42</v>
      </c>
      <c r="R66" s="49"/>
      <c r="S66" s="49"/>
      <c r="T66" s="49"/>
      <c r="U66" s="49"/>
      <c r="V66" s="46">
        <f t="shared" si="8"/>
        <v>42</v>
      </c>
      <c r="W66" s="45">
        <f>H66-V66</f>
        <v>0</v>
      </c>
    </row>
    <row r="67" spans="1:23" s="13" customFormat="1" ht="16.5" thickBot="1">
      <c r="A67" s="60" t="s">
        <v>291</v>
      </c>
      <c r="B67" s="48" t="s">
        <v>220</v>
      </c>
      <c r="C67" s="73" t="s">
        <v>278</v>
      </c>
      <c r="D67" s="63">
        <f t="shared" si="21"/>
        <v>16</v>
      </c>
      <c r="E67" s="63">
        <f t="shared" si="22"/>
        <v>40</v>
      </c>
      <c r="F67" s="72">
        <f>G67+H67+L67+M67</f>
        <v>40</v>
      </c>
      <c r="G67" s="62">
        <v>0</v>
      </c>
      <c r="H67" s="64">
        <f t="shared" si="20"/>
        <v>40</v>
      </c>
      <c r="I67" s="65">
        <v>16</v>
      </c>
      <c r="J67" s="62">
        <v>24</v>
      </c>
      <c r="K67" s="62">
        <v>0</v>
      </c>
      <c r="L67" s="62">
        <v>0</v>
      </c>
      <c r="M67" s="62">
        <v>0</v>
      </c>
      <c r="N67" s="62"/>
      <c r="O67" s="62"/>
      <c r="P67" s="65"/>
      <c r="Q67" s="65">
        <v>40</v>
      </c>
      <c r="R67" s="49"/>
      <c r="S67" s="49"/>
      <c r="T67" s="49"/>
      <c r="U67" s="49"/>
      <c r="V67" s="46">
        <f t="shared" si="8"/>
        <v>40</v>
      </c>
      <c r="W67" s="45">
        <f>H67-V67</f>
        <v>0</v>
      </c>
    </row>
    <row r="68" spans="1:23" s="13" customFormat="1" ht="16.5" thickBot="1">
      <c r="A68" s="60" t="s">
        <v>292</v>
      </c>
      <c r="B68" s="48" t="s">
        <v>221</v>
      </c>
      <c r="C68" s="73" t="s">
        <v>278</v>
      </c>
      <c r="D68" s="63">
        <f t="shared" si="21"/>
        <v>13</v>
      </c>
      <c r="E68" s="63">
        <f t="shared" si="22"/>
        <v>32</v>
      </c>
      <c r="F68" s="72">
        <f>G68+H68+L68+M68</f>
        <v>32</v>
      </c>
      <c r="G68" s="62">
        <v>0</v>
      </c>
      <c r="H68" s="64">
        <f t="shared" si="20"/>
        <v>32</v>
      </c>
      <c r="I68" s="65">
        <v>22</v>
      </c>
      <c r="J68" s="62">
        <v>10</v>
      </c>
      <c r="K68" s="62">
        <v>0</v>
      </c>
      <c r="L68" s="62">
        <v>0</v>
      </c>
      <c r="M68" s="62">
        <v>0</v>
      </c>
      <c r="N68" s="62"/>
      <c r="O68" s="62"/>
      <c r="P68" s="65"/>
      <c r="Q68" s="65">
        <v>32</v>
      </c>
      <c r="R68" s="49"/>
      <c r="S68" s="49"/>
      <c r="T68" s="49"/>
      <c r="U68" s="49"/>
      <c r="V68" s="46">
        <f t="shared" si="8"/>
        <v>32</v>
      </c>
      <c r="W68" s="45">
        <f>H68-V68</f>
        <v>0</v>
      </c>
    </row>
    <row r="69" spans="1:23" s="13" customFormat="1" ht="63.75" thickBot="1">
      <c r="A69" s="60" t="s">
        <v>293</v>
      </c>
      <c r="B69" s="48" t="s">
        <v>282</v>
      </c>
      <c r="C69" s="73" t="s">
        <v>224</v>
      </c>
      <c r="D69" s="63">
        <f t="shared" si="21"/>
        <v>16</v>
      </c>
      <c r="E69" s="63">
        <f t="shared" si="22"/>
        <v>40</v>
      </c>
      <c r="F69" s="72">
        <f>G69+H69+L69+M69</f>
        <v>40</v>
      </c>
      <c r="G69" s="62">
        <v>0</v>
      </c>
      <c r="H69" s="64">
        <f t="shared" si="20"/>
        <v>40</v>
      </c>
      <c r="I69" s="65">
        <v>28</v>
      </c>
      <c r="J69" s="62">
        <v>12</v>
      </c>
      <c r="K69" s="62">
        <v>0</v>
      </c>
      <c r="L69" s="62">
        <v>0</v>
      </c>
      <c r="M69" s="62">
        <v>0</v>
      </c>
      <c r="N69" s="62"/>
      <c r="O69" s="62"/>
      <c r="P69" s="65">
        <v>40</v>
      </c>
      <c r="Q69" s="65"/>
      <c r="R69" s="49"/>
      <c r="S69" s="49"/>
      <c r="T69" s="49"/>
      <c r="U69" s="49"/>
      <c r="V69" s="46">
        <f t="shared" si="8"/>
        <v>40</v>
      </c>
      <c r="W69" s="45">
        <f>H69-V69</f>
        <v>0</v>
      </c>
    </row>
    <row r="70" spans="1:23" s="13" customFormat="1" ht="32.25" thickBot="1">
      <c r="A70" s="60" t="s">
        <v>294</v>
      </c>
      <c r="B70" s="48" t="s">
        <v>222</v>
      </c>
      <c r="C70" s="73" t="s">
        <v>278</v>
      </c>
      <c r="D70" s="63">
        <f t="shared" si="21"/>
        <v>26</v>
      </c>
      <c r="E70" s="63">
        <f t="shared" si="22"/>
        <v>66</v>
      </c>
      <c r="F70" s="72">
        <f>G70+H70+L70+M70</f>
        <v>66</v>
      </c>
      <c r="G70" s="62">
        <v>0</v>
      </c>
      <c r="H70" s="64">
        <f t="shared" si="20"/>
        <v>66</v>
      </c>
      <c r="I70" s="65">
        <v>44</v>
      </c>
      <c r="J70" s="62">
        <v>22</v>
      </c>
      <c r="K70" s="62">
        <v>0</v>
      </c>
      <c r="L70" s="62">
        <v>0</v>
      </c>
      <c r="M70" s="62">
        <v>0</v>
      </c>
      <c r="N70" s="62"/>
      <c r="O70" s="62"/>
      <c r="P70" s="65"/>
      <c r="Q70" s="65">
        <v>66</v>
      </c>
      <c r="R70" s="49"/>
      <c r="S70" s="49"/>
      <c r="T70" s="49"/>
      <c r="U70" s="49"/>
      <c r="V70" s="46">
        <f t="shared" si="8"/>
        <v>66</v>
      </c>
      <c r="W70" s="45">
        <f>H70-V70</f>
        <v>0</v>
      </c>
    </row>
    <row r="71" spans="1:23" s="13" customFormat="1" ht="63.75" thickBot="1">
      <c r="A71" s="60" t="s">
        <v>295</v>
      </c>
      <c r="B71" s="48" t="s">
        <v>283</v>
      </c>
      <c r="C71" s="73" t="s">
        <v>279</v>
      </c>
      <c r="D71" s="63">
        <f t="shared" si="21"/>
        <v>35</v>
      </c>
      <c r="E71" s="63">
        <f t="shared" si="22"/>
        <v>88</v>
      </c>
      <c r="F71" s="72">
        <f>G71+H71+L71+M71</f>
        <v>88</v>
      </c>
      <c r="G71" s="62">
        <v>0</v>
      </c>
      <c r="H71" s="64">
        <f t="shared" si="20"/>
        <v>88</v>
      </c>
      <c r="I71" s="65">
        <v>56</v>
      </c>
      <c r="J71" s="62">
        <v>32</v>
      </c>
      <c r="K71" s="62">
        <v>0</v>
      </c>
      <c r="L71" s="62">
        <v>0</v>
      </c>
      <c r="M71" s="62">
        <v>0</v>
      </c>
      <c r="N71" s="62"/>
      <c r="O71" s="62"/>
      <c r="P71" s="65"/>
      <c r="Q71" s="65"/>
      <c r="R71" s="49"/>
      <c r="S71" s="49">
        <v>88</v>
      </c>
      <c r="T71" s="49"/>
      <c r="U71" s="49"/>
      <c r="V71" s="46">
        <f t="shared" si="8"/>
        <v>88</v>
      </c>
      <c r="W71" s="45">
        <f>H71-V71</f>
        <v>0</v>
      </c>
    </row>
    <row r="72" spans="1:23" s="13" customFormat="1" ht="32.25" thickBot="1">
      <c r="A72" s="60" t="s">
        <v>299</v>
      </c>
      <c r="B72" s="48" t="s">
        <v>219</v>
      </c>
      <c r="C72" s="73" t="s">
        <v>279</v>
      </c>
      <c r="D72" s="63">
        <f t="shared" si="21"/>
        <v>22</v>
      </c>
      <c r="E72" s="63">
        <f t="shared" si="22"/>
        <v>56</v>
      </c>
      <c r="F72" s="72">
        <f>G72+H72+L72+M72</f>
        <v>56</v>
      </c>
      <c r="G72" s="62">
        <v>0</v>
      </c>
      <c r="H72" s="64">
        <f t="shared" si="20"/>
        <v>56</v>
      </c>
      <c r="I72" s="65">
        <v>36</v>
      </c>
      <c r="J72" s="62">
        <v>20</v>
      </c>
      <c r="K72" s="62">
        <v>0</v>
      </c>
      <c r="L72" s="62">
        <v>0</v>
      </c>
      <c r="M72" s="62">
        <v>0</v>
      </c>
      <c r="N72" s="62"/>
      <c r="O72" s="62"/>
      <c r="P72" s="65"/>
      <c r="Q72" s="65"/>
      <c r="R72" s="49"/>
      <c r="S72" s="49">
        <v>56</v>
      </c>
      <c r="T72" s="49"/>
      <c r="U72" s="49"/>
      <c r="V72" s="46">
        <f t="shared" si="8"/>
        <v>56</v>
      </c>
      <c r="W72" s="45">
        <f>H72-V72</f>
        <v>0</v>
      </c>
    </row>
    <row r="73" spans="1:23" s="13" customFormat="1" ht="16.5" thickBot="1">
      <c r="A73" s="60" t="s">
        <v>298</v>
      </c>
      <c r="B73" s="48" t="s">
        <v>33</v>
      </c>
      <c r="C73" s="73" t="s">
        <v>278</v>
      </c>
      <c r="D73" s="63">
        <f>ROUND(H73*0.4,0)</f>
        <v>14</v>
      </c>
      <c r="E73" s="63">
        <f>H73</f>
        <v>34</v>
      </c>
      <c r="F73" s="72">
        <f>G73+H73+L73+M73</f>
        <v>34</v>
      </c>
      <c r="G73" s="62">
        <v>0</v>
      </c>
      <c r="H73" s="64">
        <f t="shared" si="20"/>
        <v>34</v>
      </c>
      <c r="I73" s="65">
        <v>22</v>
      </c>
      <c r="J73" s="62">
        <v>12</v>
      </c>
      <c r="K73" s="62">
        <v>0</v>
      </c>
      <c r="L73" s="62">
        <v>0</v>
      </c>
      <c r="M73" s="62">
        <v>0</v>
      </c>
      <c r="N73" s="62"/>
      <c r="O73" s="62"/>
      <c r="P73" s="65"/>
      <c r="Q73" s="65">
        <v>34</v>
      </c>
      <c r="R73" s="49"/>
      <c r="S73" s="49"/>
      <c r="T73" s="49"/>
      <c r="U73" s="49"/>
      <c r="V73" s="46">
        <f>SUM(N73:U73)</f>
        <v>34</v>
      </c>
      <c r="W73" s="45">
        <f>H73-V73</f>
        <v>0</v>
      </c>
    </row>
    <row r="74" spans="1:23" s="13" customFormat="1" ht="16.5" thickBot="1">
      <c r="A74" s="60" t="s">
        <v>297</v>
      </c>
      <c r="B74" s="48" t="s">
        <v>35</v>
      </c>
      <c r="C74" s="73" t="s">
        <v>278</v>
      </c>
      <c r="D74" s="63">
        <f t="shared" si="21"/>
        <v>27</v>
      </c>
      <c r="E74" s="63">
        <f t="shared" si="22"/>
        <v>68</v>
      </c>
      <c r="F74" s="72">
        <f>G74+H74+L74+M74</f>
        <v>68</v>
      </c>
      <c r="G74" s="62">
        <v>0</v>
      </c>
      <c r="H74" s="64">
        <f t="shared" si="20"/>
        <v>68</v>
      </c>
      <c r="I74" s="65">
        <v>20</v>
      </c>
      <c r="J74" s="62">
        <v>48</v>
      </c>
      <c r="K74" s="62">
        <v>0</v>
      </c>
      <c r="L74" s="62">
        <v>0</v>
      </c>
      <c r="M74" s="62">
        <v>0</v>
      </c>
      <c r="N74" s="62"/>
      <c r="O74" s="62"/>
      <c r="P74" s="65"/>
      <c r="Q74" s="65">
        <v>68</v>
      </c>
      <c r="R74" s="49"/>
      <c r="S74" s="49"/>
      <c r="T74" s="49"/>
      <c r="U74" s="49"/>
      <c r="V74" s="46">
        <f t="shared" si="8"/>
        <v>68</v>
      </c>
      <c r="W74" s="45">
        <f>H74-V74</f>
        <v>0</v>
      </c>
    </row>
    <row r="75" spans="1:23" s="13" customFormat="1" ht="48" thickBot="1">
      <c r="A75" s="60" t="s">
        <v>296</v>
      </c>
      <c r="B75" s="48" t="s">
        <v>284</v>
      </c>
      <c r="C75" s="73" t="s">
        <v>279</v>
      </c>
      <c r="D75" s="63">
        <f t="shared" si="21"/>
        <v>14</v>
      </c>
      <c r="E75" s="63">
        <f t="shared" si="22"/>
        <v>36</v>
      </c>
      <c r="F75" s="72">
        <f>G75+H75+L75+M75</f>
        <v>36</v>
      </c>
      <c r="G75" s="62">
        <v>0</v>
      </c>
      <c r="H75" s="64">
        <f t="shared" si="20"/>
        <v>36</v>
      </c>
      <c r="I75" s="65">
        <v>12</v>
      </c>
      <c r="J75" s="62">
        <v>24</v>
      </c>
      <c r="K75" s="62">
        <v>0</v>
      </c>
      <c r="L75" s="62">
        <v>0</v>
      </c>
      <c r="M75" s="62">
        <v>0</v>
      </c>
      <c r="N75" s="62"/>
      <c r="O75" s="62"/>
      <c r="P75" s="65"/>
      <c r="Q75" s="65"/>
      <c r="R75" s="49"/>
      <c r="S75" s="49">
        <v>36</v>
      </c>
      <c r="T75" s="49"/>
      <c r="U75" s="49"/>
      <c r="V75" s="46">
        <f t="shared" si="8"/>
        <v>36</v>
      </c>
      <c r="W75" s="45">
        <f>H75-V75</f>
        <v>0</v>
      </c>
    </row>
    <row r="76" spans="1:23" s="13" customFormat="1" ht="16.5" thickBot="1">
      <c r="A76" s="100" t="s">
        <v>8</v>
      </c>
      <c r="B76" s="52" t="s">
        <v>9</v>
      </c>
      <c r="C76" s="57"/>
      <c r="D76" s="57">
        <f>D77+D83+D90+D96</f>
        <v>995</v>
      </c>
      <c r="E76" s="57">
        <f>E77+E83+E90+E96</f>
        <v>2484</v>
      </c>
      <c r="F76" s="57">
        <f>F77+F83+F90+F96</f>
        <v>2700</v>
      </c>
      <c r="G76" s="57">
        <f>G77+G83+G90+G96</f>
        <v>86</v>
      </c>
      <c r="H76" s="57">
        <f>H77+H83+H90+H96</f>
        <v>2484</v>
      </c>
      <c r="I76" s="57">
        <f>I77+I83+I90+I96</f>
        <v>1010</v>
      </c>
      <c r="J76" s="57">
        <f>J77+J83+J90+J96</f>
        <v>714</v>
      </c>
      <c r="K76" s="57">
        <f>K77+K83+K90+K96</f>
        <v>40</v>
      </c>
      <c r="L76" s="57">
        <f>L77+L83+L90+L96</f>
        <v>32</v>
      </c>
      <c r="M76" s="57">
        <f>M77+M83+M90+M96</f>
        <v>68</v>
      </c>
      <c r="N76" s="57">
        <f>N77+N83+N90+N96</f>
        <v>0</v>
      </c>
      <c r="O76" s="57">
        <f>O77+O83+O90+O96</f>
        <v>0</v>
      </c>
      <c r="P76" s="57">
        <f>P77+P83+P90+P96</f>
        <v>164</v>
      </c>
      <c r="Q76" s="57">
        <f>Q77+Q83+Q90+Q96</f>
        <v>372</v>
      </c>
      <c r="R76" s="57">
        <f>R77+R83+R90+R96</f>
        <v>400</v>
      </c>
      <c r="S76" s="57">
        <f>S77+S83+S90+S96</f>
        <v>468</v>
      </c>
      <c r="T76" s="57">
        <f>T77+T83+T90+T96</f>
        <v>576</v>
      </c>
      <c r="U76" s="57">
        <f>U77+U83+U90+U96</f>
        <v>504</v>
      </c>
      <c r="V76" s="46">
        <f t="shared" si="8"/>
        <v>2484</v>
      </c>
      <c r="W76" s="45">
        <f>H76-V76</f>
        <v>0</v>
      </c>
    </row>
    <row r="77" spans="1:23" s="13" customFormat="1" ht="48" thickBot="1">
      <c r="A77" s="60" t="s">
        <v>10</v>
      </c>
      <c r="B77" s="101" t="s">
        <v>225</v>
      </c>
      <c r="C77" s="102" t="s">
        <v>300</v>
      </c>
      <c r="D77" s="104">
        <f>SUM(D78:D81)</f>
        <v>270</v>
      </c>
      <c r="E77" s="104">
        <f aca="true" t="shared" si="23" ref="E77:U77">SUM(E78:E81)</f>
        <v>674</v>
      </c>
      <c r="F77" s="104">
        <f>SUM(F78:F82)</f>
        <v>722</v>
      </c>
      <c r="G77" s="104">
        <f t="shared" si="23"/>
        <v>22</v>
      </c>
      <c r="H77" s="104">
        <f t="shared" si="23"/>
        <v>674</v>
      </c>
      <c r="I77" s="104">
        <f t="shared" si="23"/>
        <v>210</v>
      </c>
      <c r="J77" s="104">
        <f t="shared" si="23"/>
        <v>248</v>
      </c>
      <c r="K77" s="104">
        <f t="shared" si="23"/>
        <v>0</v>
      </c>
      <c r="L77" s="104">
        <f t="shared" si="23"/>
        <v>8</v>
      </c>
      <c r="M77" s="104">
        <f t="shared" si="23"/>
        <v>12</v>
      </c>
      <c r="N77" s="104">
        <f t="shared" si="23"/>
        <v>0</v>
      </c>
      <c r="O77" s="104">
        <f t="shared" si="23"/>
        <v>0</v>
      </c>
      <c r="P77" s="104">
        <f t="shared" si="23"/>
        <v>164</v>
      </c>
      <c r="Q77" s="104">
        <f t="shared" si="23"/>
        <v>218</v>
      </c>
      <c r="R77" s="104">
        <f t="shared" si="23"/>
        <v>292</v>
      </c>
      <c r="S77" s="104">
        <v>0</v>
      </c>
      <c r="T77" s="104">
        <f t="shared" si="23"/>
        <v>0</v>
      </c>
      <c r="U77" s="104">
        <f t="shared" si="23"/>
        <v>0</v>
      </c>
      <c r="V77" s="46">
        <f t="shared" si="8"/>
        <v>674</v>
      </c>
      <c r="W77" s="45">
        <f>H77-V77</f>
        <v>0</v>
      </c>
    </row>
    <row r="78" spans="1:23" s="13" customFormat="1" ht="48" thickBot="1">
      <c r="A78" s="60" t="s">
        <v>11</v>
      </c>
      <c r="B78" s="48" t="s">
        <v>226</v>
      </c>
      <c r="C78" s="73" t="s">
        <v>227</v>
      </c>
      <c r="D78" s="63">
        <f>ROUND(H78*0.4,0)</f>
        <v>107</v>
      </c>
      <c r="E78" s="63">
        <f>H78</f>
        <v>268</v>
      </c>
      <c r="F78" s="72">
        <f>G78+H78+L78+M78</f>
        <v>290</v>
      </c>
      <c r="G78" s="49">
        <v>12</v>
      </c>
      <c r="H78" s="64">
        <f>I78+J78+K78</f>
        <v>268</v>
      </c>
      <c r="I78" s="51">
        <v>102</v>
      </c>
      <c r="J78" s="49">
        <v>166</v>
      </c>
      <c r="K78" s="49">
        <v>0</v>
      </c>
      <c r="L78" s="49">
        <v>4</v>
      </c>
      <c r="M78" s="49">
        <v>6</v>
      </c>
      <c r="N78" s="49"/>
      <c r="O78" s="49"/>
      <c r="P78" s="51">
        <v>132</v>
      </c>
      <c r="Q78" s="51">
        <v>52</v>
      </c>
      <c r="R78" s="73">
        <v>84</v>
      </c>
      <c r="S78" s="73"/>
      <c r="T78" s="73"/>
      <c r="U78" s="73"/>
      <c r="V78" s="46">
        <f t="shared" si="8"/>
        <v>268</v>
      </c>
      <c r="W78" s="45">
        <f>H78-V78</f>
        <v>0</v>
      </c>
    </row>
    <row r="79" spans="1:23" s="13" customFormat="1" ht="48" thickBot="1">
      <c r="A79" s="60" t="s">
        <v>12</v>
      </c>
      <c r="B79" s="48" t="s">
        <v>228</v>
      </c>
      <c r="C79" s="73" t="s">
        <v>280</v>
      </c>
      <c r="D79" s="63">
        <f>ROUND(H79*0.4,0)</f>
        <v>76</v>
      </c>
      <c r="E79" s="63">
        <f>H79</f>
        <v>190</v>
      </c>
      <c r="F79" s="72">
        <f>G79+H79+L79+M79</f>
        <v>210</v>
      </c>
      <c r="G79" s="49">
        <v>10</v>
      </c>
      <c r="H79" s="64">
        <f>I79+J79+K79</f>
        <v>190</v>
      </c>
      <c r="I79" s="51">
        <v>108</v>
      </c>
      <c r="J79" s="49">
        <v>82</v>
      </c>
      <c r="K79" s="49">
        <v>0</v>
      </c>
      <c r="L79" s="92">
        <v>4</v>
      </c>
      <c r="M79" s="92">
        <v>6</v>
      </c>
      <c r="N79" s="49"/>
      <c r="O79" s="49"/>
      <c r="P79" s="51">
        <v>32</v>
      </c>
      <c r="Q79" s="51">
        <v>94</v>
      </c>
      <c r="R79" s="73">
        <v>64</v>
      </c>
      <c r="S79" s="73"/>
      <c r="T79" s="73"/>
      <c r="U79" s="73"/>
      <c r="V79" s="46">
        <f t="shared" si="8"/>
        <v>190</v>
      </c>
      <c r="W79" s="45">
        <f>H79-V79</f>
        <v>0</v>
      </c>
    </row>
    <row r="80" spans="1:23" s="13" customFormat="1" ht="16.5" thickBot="1">
      <c r="A80" s="60" t="s">
        <v>13</v>
      </c>
      <c r="B80" s="48" t="s">
        <v>22</v>
      </c>
      <c r="C80" s="73" t="s">
        <v>280</v>
      </c>
      <c r="D80" s="63">
        <f>ROUND(H80*0.4,0)</f>
        <v>58</v>
      </c>
      <c r="E80" s="63">
        <f>H80</f>
        <v>144</v>
      </c>
      <c r="F80" s="72">
        <f>G80+H80+L80+M80</f>
        <v>144</v>
      </c>
      <c r="G80" s="73">
        <v>0</v>
      </c>
      <c r="H80" s="103">
        <v>144</v>
      </c>
      <c r="I80" s="51"/>
      <c r="J80" s="73"/>
      <c r="K80" s="73"/>
      <c r="L80" s="73"/>
      <c r="M80" s="73"/>
      <c r="N80" s="49"/>
      <c r="O80" s="49"/>
      <c r="P80" s="51"/>
      <c r="Q80" s="51">
        <v>72</v>
      </c>
      <c r="R80" s="73">
        <v>72</v>
      </c>
      <c r="S80" s="73"/>
      <c r="T80" s="73"/>
      <c r="U80" s="73"/>
      <c r="V80" s="46">
        <f t="shared" si="8"/>
        <v>144</v>
      </c>
      <c r="W80" s="45">
        <f>H80-V80</f>
        <v>0</v>
      </c>
    </row>
    <row r="81" spans="1:23" s="13" customFormat="1" ht="16.5" thickBot="1">
      <c r="A81" s="60" t="s">
        <v>14</v>
      </c>
      <c r="B81" s="48" t="s">
        <v>23</v>
      </c>
      <c r="C81" s="73" t="s">
        <v>280</v>
      </c>
      <c r="D81" s="63">
        <f>ROUND(H81*0.4,0)</f>
        <v>29</v>
      </c>
      <c r="E81" s="63">
        <f>H81</f>
        <v>72</v>
      </c>
      <c r="F81" s="72">
        <f>G81+H81+L81+M81</f>
        <v>72</v>
      </c>
      <c r="G81" s="73">
        <v>0</v>
      </c>
      <c r="H81" s="103">
        <v>72</v>
      </c>
      <c r="I81" s="65"/>
      <c r="J81" s="73"/>
      <c r="K81" s="73"/>
      <c r="L81" s="73"/>
      <c r="M81" s="73"/>
      <c r="N81" s="73"/>
      <c r="O81" s="73"/>
      <c r="P81" s="65"/>
      <c r="Q81" s="65"/>
      <c r="R81" s="73">
        <v>72</v>
      </c>
      <c r="S81" s="73"/>
      <c r="T81" s="73"/>
      <c r="U81" s="73"/>
      <c r="V81" s="46">
        <f t="shared" si="8"/>
        <v>72</v>
      </c>
      <c r="W81" s="45">
        <f>H81-V81</f>
        <v>0</v>
      </c>
    </row>
    <row r="82" spans="1:23" s="13" customFormat="1" ht="16.5" thickBot="1">
      <c r="A82" s="60" t="s">
        <v>10</v>
      </c>
      <c r="B82" s="48" t="s">
        <v>301</v>
      </c>
      <c r="C82" s="73" t="s">
        <v>227</v>
      </c>
      <c r="D82" s="63"/>
      <c r="E82" s="63"/>
      <c r="F82" s="72">
        <v>6</v>
      </c>
      <c r="G82" s="73"/>
      <c r="H82" s="103"/>
      <c r="I82" s="65"/>
      <c r="J82" s="73"/>
      <c r="K82" s="73"/>
      <c r="L82" s="73"/>
      <c r="M82" s="73"/>
      <c r="N82" s="73"/>
      <c r="O82" s="73"/>
      <c r="P82" s="65"/>
      <c r="Q82" s="65"/>
      <c r="R82" s="73"/>
      <c r="S82" s="73"/>
      <c r="T82" s="73"/>
      <c r="U82" s="73"/>
      <c r="V82" s="46"/>
      <c r="W82" s="45"/>
    </row>
    <row r="83" spans="1:23" s="13" customFormat="1" ht="32.25" thickBot="1">
      <c r="A83" s="60" t="s">
        <v>36</v>
      </c>
      <c r="B83" s="101" t="s">
        <v>229</v>
      </c>
      <c r="C83" s="105" t="s">
        <v>234</v>
      </c>
      <c r="D83" s="102">
        <f>SUM(D84:D88)</f>
        <v>234</v>
      </c>
      <c r="E83" s="102">
        <f aca="true" t="shared" si="24" ref="E83:U83">SUM(E84:E88)</f>
        <v>584</v>
      </c>
      <c r="F83" s="102">
        <f>SUM(F84:F89)</f>
        <v>630</v>
      </c>
      <c r="G83" s="102">
        <f t="shared" si="24"/>
        <v>20</v>
      </c>
      <c r="H83" s="102">
        <f t="shared" si="24"/>
        <v>584</v>
      </c>
      <c r="I83" s="102">
        <f t="shared" si="24"/>
        <v>310</v>
      </c>
      <c r="J83" s="102">
        <f t="shared" si="24"/>
        <v>74</v>
      </c>
      <c r="K83" s="102">
        <f t="shared" si="24"/>
        <v>20</v>
      </c>
      <c r="L83" s="102">
        <f t="shared" si="24"/>
        <v>8</v>
      </c>
      <c r="M83" s="102">
        <f t="shared" si="24"/>
        <v>12</v>
      </c>
      <c r="N83" s="102">
        <f t="shared" si="24"/>
        <v>0</v>
      </c>
      <c r="O83" s="102">
        <f t="shared" si="24"/>
        <v>0</v>
      </c>
      <c r="P83" s="102">
        <f t="shared" si="24"/>
        <v>0</v>
      </c>
      <c r="Q83" s="102">
        <f t="shared" si="24"/>
        <v>0</v>
      </c>
      <c r="R83" s="102">
        <f t="shared" si="24"/>
        <v>0</v>
      </c>
      <c r="S83" s="102">
        <f t="shared" si="24"/>
        <v>0</v>
      </c>
      <c r="T83" s="102">
        <f t="shared" si="24"/>
        <v>297</v>
      </c>
      <c r="U83" s="102">
        <f t="shared" si="24"/>
        <v>287</v>
      </c>
      <c r="V83" s="46">
        <f t="shared" si="8"/>
        <v>584</v>
      </c>
      <c r="W83" s="45">
        <f>H83-V83</f>
        <v>0</v>
      </c>
    </row>
    <row r="84" spans="1:23" s="13" customFormat="1" ht="48" thickBot="1">
      <c r="A84" s="60" t="s">
        <v>37</v>
      </c>
      <c r="B84" s="48" t="s">
        <v>230</v>
      </c>
      <c r="C84" s="73" t="s">
        <v>235</v>
      </c>
      <c r="D84" s="63">
        <f>ROUND(H84*0.4,0)</f>
        <v>82</v>
      </c>
      <c r="E84" s="63">
        <f>H84</f>
        <v>204</v>
      </c>
      <c r="F84" s="72">
        <f>G84+H84+L84+M84</f>
        <v>226</v>
      </c>
      <c r="G84" s="73">
        <v>12</v>
      </c>
      <c r="H84" s="64">
        <f>I84+J84+K84</f>
        <v>204</v>
      </c>
      <c r="I84" s="51">
        <v>162</v>
      </c>
      <c r="J84" s="49">
        <v>42</v>
      </c>
      <c r="K84" s="49">
        <v>0</v>
      </c>
      <c r="L84" s="49">
        <v>4</v>
      </c>
      <c r="M84" s="92">
        <v>6</v>
      </c>
      <c r="N84" s="73"/>
      <c r="O84" s="73"/>
      <c r="P84" s="65"/>
      <c r="Q84" s="51"/>
      <c r="R84" s="49"/>
      <c r="S84" s="49"/>
      <c r="T84" s="49">
        <v>111</v>
      </c>
      <c r="U84" s="49">
        <v>93</v>
      </c>
      <c r="V84" s="46">
        <f t="shared" si="8"/>
        <v>204</v>
      </c>
      <c r="W84" s="45">
        <f>H84-V84</f>
        <v>0</v>
      </c>
    </row>
    <row r="85" spans="1:23" s="13" customFormat="1" ht="32.25" thickBot="1">
      <c r="A85" s="60" t="s">
        <v>81</v>
      </c>
      <c r="B85" s="48" t="s">
        <v>231</v>
      </c>
      <c r="C85" s="73" t="s">
        <v>235</v>
      </c>
      <c r="D85" s="63">
        <f>ROUND(H85*0.4,0)</f>
        <v>52</v>
      </c>
      <c r="E85" s="63">
        <f>H85</f>
        <v>130</v>
      </c>
      <c r="F85" s="72">
        <f>G85+H85+L85+M85</f>
        <v>148</v>
      </c>
      <c r="G85" s="73">
        <v>8</v>
      </c>
      <c r="H85" s="64">
        <f>I85+J85+K85</f>
        <v>130</v>
      </c>
      <c r="I85" s="51">
        <v>88</v>
      </c>
      <c r="J85" s="49">
        <v>22</v>
      </c>
      <c r="K85" s="49">
        <v>20</v>
      </c>
      <c r="L85" s="49">
        <v>4</v>
      </c>
      <c r="M85" s="92">
        <v>6</v>
      </c>
      <c r="N85" s="73"/>
      <c r="O85" s="73"/>
      <c r="P85" s="65"/>
      <c r="Q85" s="51"/>
      <c r="R85" s="49"/>
      <c r="S85" s="49"/>
      <c r="T85" s="49">
        <v>80</v>
      </c>
      <c r="U85" s="49">
        <v>50</v>
      </c>
      <c r="V85" s="46">
        <f>SUM(N85:U85)</f>
        <v>130</v>
      </c>
      <c r="W85" s="45">
        <f>H85-V85</f>
        <v>0</v>
      </c>
    </row>
    <row r="86" spans="1:23" s="13" customFormat="1" ht="32.25" thickBot="1">
      <c r="A86" s="60" t="s">
        <v>232</v>
      </c>
      <c r="B86" s="48" t="s">
        <v>307</v>
      </c>
      <c r="C86" s="73" t="s">
        <v>305</v>
      </c>
      <c r="D86" s="63">
        <f>ROUND(H86*0.4,0)</f>
        <v>28</v>
      </c>
      <c r="E86" s="63">
        <f>H86</f>
        <v>70</v>
      </c>
      <c r="F86" s="72">
        <f>G86+H86+L86+M86</f>
        <v>70</v>
      </c>
      <c r="G86" s="73">
        <v>0</v>
      </c>
      <c r="H86" s="64">
        <f>I86+J86+K86</f>
        <v>70</v>
      </c>
      <c r="I86" s="51">
        <v>60</v>
      </c>
      <c r="J86" s="49">
        <v>10</v>
      </c>
      <c r="K86" s="49">
        <v>0</v>
      </c>
      <c r="L86" s="49">
        <v>0</v>
      </c>
      <c r="M86" s="49">
        <v>0</v>
      </c>
      <c r="N86" s="73"/>
      <c r="O86" s="73"/>
      <c r="P86" s="65"/>
      <c r="Q86" s="51"/>
      <c r="R86" s="49"/>
      <c r="S86" s="49"/>
      <c r="T86" s="49">
        <v>70</v>
      </c>
      <c r="U86" s="49"/>
      <c r="V86" s="46">
        <f t="shared" si="8"/>
        <v>70</v>
      </c>
      <c r="W86" s="45">
        <f>H86-V86</f>
        <v>0</v>
      </c>
    </row>
    <row r="87" spans="1:23" s="13" customFormat="1" ht="16.5" thickBot="1">
      <c r="A87" s="60" t="s">
        <v>38</v>
      </c>
      <c r="B87" s="48" t="s">
        <v>22</v>
      </c>
      <c r="C87" s="73" t="s">
        <v>304</v>
      </c>
      <c r="D87" s="63">
        <f>ROUND(H87*0.4,0)</f>
        <v>43</v>
      </c>
      <c r="E87" s="63">
        <f>H87</f>
        <v>108</v>
      </c>
      <c r="F87" s="72">
        <f>G87+H87+L87+M87</f>
        <v>108</v>
      </c>
      <c r="G87" s="73">
        <v>0</v>
      </c>
      <c r="H87" s="103">
        <v>108</v>
      </c>
      <c r="I87" s="51"/>
      <c r="J87" s="49"/>
      <c r="K87" s="49"/>
      <c r="L87" s="49"/>
      <c r="M87" s="49"/>
      <c r="N87" s="73"/>
      <c r="O87" s="73"/>
      <c r="P87" s="65"/>
      <c r="Q87" s="51"/>
      <c r="R87" s="49"/>
      <c r="S87" s="49"/>
      <c r="T87" s="49">
        <v>36</v>
      </c>
      <c r="U87" s="49">
        <v>72</v>
      </c>
      <c r="V87" s="46">
        <f>SUM(N87:U87)</f>
        <v>108</v>
      </c>
      <c r="W87" s="45">
        <f>H87-V87</f>
        <v>0</v>
      </c>
    </row>
    <row r="88" spans="1:23" s="13" customFormat="1" ht="16.5" thickBot="1">
      <c r="A88" s="60" t="s">
        <v>233</v>
      </c>
      <c r="B88" s="48" t="s">
        <v>23</v>
      </c>
      <c r="C88" s="73" t="s">
        <v>304</v>
      </c>
      <c r="D88" s="63">
        <f>ROUND(H88*0.4,0)</f>
        <v>29</v>
      </c>
      <c r="E88" s="63">
        <f>H88</f>
        <v>72</v>
      </c>
      <c r="F88" s="72">
        <f>G88+H88+L88+M88</f>
        <v>72</v>
      </c>
      <c r="G88" s="73">
        <v>0</v>
      </c>
      <c r="H88" s="103">
        <v>72</v>
      </c>
      <c r="I88" s="51"/>
      <c r="J88" s="49"/>
      <c r="K88" s="49"/>
      <c r="L88" s="49"/>
      <c r="M88" s="49"/>
      <c r="N88" s="73"/>
      <c r="O88" s="73"/>
      <c r="P88" s="65"/>
      <c r="Q88" s="51"/>
      <c r="R88" s="49"/>
      <c r="S88" s="49"/>
      <c r="T88" s="49"/>
      <c r="U88" s="49">
        <v>72</v>
      </c>
      <c r="V88" s="46">
        <f t="shared" si="8"/>
        <v>72</v>
      </c>
      <c r="W88" s="45">
        <f>H88-V88</f>
        <v>0</v>
      </c>
    </row>
    <row r="89" spans="1:23" s="13" customFormat="1" ht="16.5" thickBot="1">
      <c r="A89" s="60" t="s">
        <v>36</v>
      </c>
      <c r="B89" s="48" t="s">
        <v>301</v>
      </c>
      <c r="C89" s="73" t="s">
        <v>235</v>
      </c>
      <c r="D89" s="63"/>
      <c r="E89" s="63"/>
      <c r="F89" s="72">
        <v>6</v>
      </c>
      <c r="G89" s="73"/>
      <c r="H89" s="103"/>
      <c r="I89" s="51"/>
      <c r="J89" s="49"/>
      <c r="K89" s="49"/>
      <c r="L89" s="49"/>
      <c r="M89" s="49"/>
      <c r="N89" s="73"/>
      <c r="O89" s="73"/>
      <c r="P89" s="65"/>
      <c r="Q89" s="51"/>
      <c r="R89" s="49"/>
      <c r="S89" s="49"/>
      <c r="T89" s="49"/>
      <c r="U89" s="49"/>
      <c r="V89" s="46"/>
      <c r="W89" s="45"/>
    </row>
    <row r="90" spans="1:23" s="13" customFormat="1" ht="32.25" thickBot="1">
      <c r="A90" s="60" t="s">
        <v>39</v>
      </c>
      <c r="B90" s="101" t="s">
        <v>236</v>
      </c>
      <c r="C90" s="105" t="s">
        <v>239</v>
      </c>
      <c r="D90" s="102">
        <f>SUM(D91:D94)</f>
        <v>216</v>
      </c>
      <c r="E90" s="102">
        <f aca="true" t="shared" si="25" ref="E90:U90">SUM(E91:E94)</f>
        <v>539</v>
      </c>
      <c r="F90" s="102">
        <f>SUM(F91:F95)</f>
        <v>585</v>
      </c>
      <c r="G90" s="102">
        <f t="shared" si="25"/>
        <v>20</v>
      </c>
      <c r="H90" s="102">
        <f t="shared" si="25"/>
        <v>539</v>
      </c>
      <c r="I90" s="102">
        <f t="shared" si="25"/>
        <v>209</v>
      </c>
      <c r="J90" s="102">
        <f t="shared" si="25"/>
        <v>130</v>
      </c>
      <c r="K90" s="102">
        <f t="shared" si="25"/>
        <v>20</v>
      </c>
      <c r="L90" s="102">
        <f t="shared" si="25"/>
        <v>8</v>
      </c>
      <c r="M90" s="102">
        <f t="shared" si="25"/>
        <v>12</v>
      </c>
      <c r="N90" s="102">
        <f t="shared" si="25"/>
        <v>0</v>
      </c>
      <c r="O90" s="102">
        <f t="shared" si="25"/>
        <v>0</v>
      </c>
      <c r="P90" s="102">
        <f t="shared" si="25"/>
        <v>0</v>
      </c>
      <c r="Q90" s="102">
        <f t="shared" si="25"/>
        <v>86</v>
      </c>
      <c r="R90" s="102">
        <f t="shared" si="25"/>
        <v>56</v>
      </c>
      <c r="S90" s="102">
        <f>SUM(S91:S94)</f>
        <v>223</v>
      </c>
      <c r="T90" s="102">
        <f t="shared" si="25"/>
        <v>174</v>
      </c>
      <c r="U90" s="102">
        <f t="shared" si="25"/>
        <v>0</v>
      </c>
      <c r="V90" s="46">
        <f>SUM(N90:U90)</f>
        <v>539</v>
      </c>
      <c r="W90" s="45">
        <f>H90-V90</f>
        <v>0</v>
      </c>
    </row>
    <row r="91" spans="1:23" s="13" customFormat="1" ht="48" thickBot="1">
      <c r="A91" s="60" t="s">
        <v>40</v>
      </c>
      <c r="B91" s="48" t="s">
        <v>237</v>
      </c>
      <c r="C91" s="73" t="s">
        <v>302</v>
      </c>
      <c r="D91" s="63">
        <f>ROUND(H91*0.4,0)</f>
        <v>96</v>
      </c>
      <c r="E91" s="63">
        <f>H91</f>
        <v>239</v>
      </c>
      <c r="F91" s="72">
        <f>G91+H91+L91+M91</f>
        <v>261</v>
      </c>
      <c r="G91" s="73">
        <v>12</v>
      </c>
      <c r="H91" s="64">
        <f>I91+J91+K91</f>
        <v>239</v>
      </c>
      <c r="I91" s="51">
        <v>139</v>
      </c>
      <c r="J91" s="49">
        <v>80</v>
      </c>
      <c r="K91" s="49">
        <v>20</v>
      </c>
      <c r="L91" s="92">
        <v>4</v>
      </c>
      <c r="M91" s="92">
        <v>6</v>
      </c>
      <c r="N91" s="49"/>
      <c r="O91" s="49"/>
      <c r="P91" s="51"/>
      <c r="Q91" s="51">
        <v>86</v>
      </c>
      <c r="R91" s="106">
        <v>56</v>
      </c>
      <c r="S91" s="49">
        <v>97</v>
      </c>
      <c r="T91" s="106"/>
      <c r="U91" s="49"/>
      <c r="V91" s="46">
        <f>SUM(N91:U91)</f>
        <v>239</v>
      </c>
      <c r="W91" s="45">
        <f>H91-V91</f>
        <v>0</v>
      </c>
    </row>
    <row r="92" spans="1:23" s="13" customFormat="1" ht="32.25" thickBot="1">
      <c r="A92" s="60" t="s">
        <v>41</v>
      </c>
      <c r="B92" s="48" t="s">
        <v>238</v>
      </c>
      <c r="C92" s="73" t="s">
        <v>303</v>
      </c>
      <c r="D92" s="63">
        <f>ROUND(H92*0.4,0)</f>
        <v>48</v>
      </c>
      <c r="E92" s="63">
        <f>H92</f>
        <v>120</v>
      </c>
      <c r="F92" s="72">
        <f>G92+H92+L92+M92</f>
        <v>138</v>
      </c>
      <c r="G92" s="73">
        <v>8</v>
      </c>
      <c r="H92" s="64">
        <f>I92+J92+K92</f>
        <v>120</v>
      </c>
      <c r="I92" s="51">
        <v>70</v>
      </c>
      <c r="J92" s="49">
        <v>50</v>
      </c>
      <c r="K92" s="49">
        <v>0</v>
      </c>
      <c r="L92" s="49">
        <v>4</v>
      </c>
      <c r="M92" s="49">
        <v>6</v>
      </c>
      <c r="N92" s="49"/>
      <c r="O92" s="49"/>
      <c r="P92" s="51"/>
      <c r="Q92" s="51"/>
      <c r="R92" s="106"/>
      <c r="S92" s="49">
        <v>54</v>
      </c>
      <c r="T92" s="106">
        <v>66</v>
      </c>
      <c r="U92" s="49"/>
      <c r="V92" s="46">
        <f>SUM(N92:U92)</f>
        <v>120</v>
      </c>
      <c r="W92" s="45">
        <f>H92-V92</f>
        <v>0</v>
      </c>
    </row>
    <row r="93" spans="1:23" s="13" customFormat="1" ht="16.5" thickBot="1">
      <c r="A93" s="60" t="s">
        <v>42</v>
      </c>
      <c r="B93" s="48" t="s">
        <v>22</v>
      </c>
      <c r="C93" s="73" t="s">
        <v>305</v>
      </c>
      <c r="D93" s="63">
        <f>ROUND(H93*0.4,0)</f>
        <v>58</v>
      </c>
      <c r="E93" s="63">
        <f>H93</f>
        <v>144</v>
      </c>
      <c r="F93" s="72">
        <f>G93+H93+L93+M93</f>
        <v>144</v>
      </c>
      <c r="G93" s="73">
        <v>0</v>
      </c>
      <c r="H93" s="103">
        <v>144</v>
      </c>
      <c r="I93" s="65"/>
      <c r="J93" s="73"/>
      <c r="K93" s="73"/>
      <c r="L93" s="73"/>
      <c r="M93" s="73"/>
      <c r="N93" s="49"/>
      <c r="O93" s="49"/>
      <c r="P93" s="51"/>
      <c r="Q93" s="51"/>
      <c r="R93" s="106"/>
      <c r="S93" s="49">
        <v>72</v>
      </c>
      <c r="T93" s="106">
        <v>72</v>
      </c>
      <c r="U93" s="49"/>
      <c r="V93" s="46">
        <f>SUM(N93:U93)</f>
        <v>144</v>
      </c>
      <c r="W93" s="45">
        <f>H93-V93</f>
        <v>0</v>
      </c>
    </row>
    <row r="94" spans="1:23" s="13" customFormat="1" ht="16.5" thickBot="1">
      <c r="A94" s="60" t="s">
        <v>43</v>
      </c>
      <c r="B94" s="48" t="s">
        <v>23</v>
      </c>
      <c r="C94" s="73" t="s">
        <v>305</v>
      </c>
      <c r="D94" s="63">
        <f>ROUND(H94*0.4,0)</f>
        <v>14</v>
      </c>
      <c r="E94" s="63">
        <f>H94</f>
        <v>36</v>
      </c>
      <c r="F94" s="72">
        <f>G94+H94+L94+M94</f>
        <v>36</v>
      </c>
      <c r="G94" s="73">
        <v>0</v>
      </c>
      <c r="H94" s="103">
        <v>36</v>
      </c>
      <c r="I94" s="65"/>
      <c r="J94" s="73"/>
      <c r="K94" s="73"/>
      <c r="L94" s="73"/>
      <c r="M94" s="73"/>
      <c r="N94" s="49"/>
      <c r="O94" s="49"/>
      <c r="P94" s="51"/>
      <c r="Q94" s="51"/>
      <c r="R94" s="49"/>
      <c r="S94" s="49"/>
      <c r="T94" s="49">
        <v>36</v>
      </c>
      <c r="U94" s="49"/>
      <c r="V94" s="46">
        <f>SUM(N94:U94)</f>
        <v>36</v>
      </c>
      <c r="W94" s="45">
        <f>H94-V94</f>
        <v>0</v>
      </c>
    </row>
    <row r="95" spans="1:23" s="13" customFormat="1" ht="16.5" thickBot="1">
      <c r="A95" s="60" t="s">
        <v>241</v>
      </c>
      <c r="B95" s="48" t="s">
        <v>301</v>
      </c>
      <c r="C95" s="73" t="s">
        <v>303</v>
      </c>
      <c r="D95" s="63"/>
      <c r="E95" s="63"/>
      <c r="F95" s="72">
        <v>6</v>
      </c>
      <c r="G95" s="73"/>
      <c r="H95" s="103"/>
      <c r="I95" s="65"/>
      <c r="J95" s="73"/>
      <c r="K95" s="73"/>
      <c r="L95" s="73"/>
      <c r="M95" s="73"/>
      <c r="N95" s="49"/>
      <c r="O95" s="49"/>
      <c r="P95" s="51"/>
      <c r="Q95" s="51"/>
      <c r="R95" s="49"/>
      <c r="S95" s="49"/>
      <c r="T95" s="49"/>
      <c r="U95" s="49"/>
      <c r="V95" s="46"/>
      <c r="W95" s="45"/>
    </row>
    <row r="96" spans="1:23" s="13" customFormat="1" ht="95.25" thickBot="1">
      <c r="A96" s="60" t="s">
        <v>241</v>
      </c>
      <c r="B96" s="101" t="s">
        <v>240</v>
      </c>
      <c r="C96" s="105"/>
      <c r="D96" s="102">
        <f>SUM(D97:D100)</f>
        <v>275</v>
      </c>
      <c r="E96" s="102">
        <f aca="true" t="shared" si="26" ref="E96:U96">SUM(E97:E100)</f>
        <v>687</v>
      </c>
      <c r="F96" s="102">
        <f>SUM(F97:F101)</f>
        <v>763</v>
      </c>
      <c r="G96" s="102">
        <f t="shared" si="26"/>
        <v>24</v>
      </c>
      <c r="H96" s="102">
        <f t="shared" si="26"/>
        <v>687</v>
      </c>
      <c r="I96" s="102">
        <f t="shared" si="26"/>
        <v>281</v>
      </c>
      <c r="J96" s="102">
        <f t="shared" si="26"/>
        <v>262</v>
      </c>
      <c r="K96" s="102">
        <f t="shared" si="26"/>
        <v>0</v>
      </c>
      <c r="L96" s="102">
        <f t="shared" si="26"/>
        <v>8</v>
      </c>
      <c r="M96" s="102">
        <f t="shared" si="26"/>
        <v>32</v>
      </c>
      <c r="N96" s="102">
        <f t="shared" si="26"/>
        <v>0</v>
      </c>
      <c r="O96" s="102">
        <f t="shared" si="26"/>
        <v>0</v>
      </c>
      <c r="P96" s="102">
        <f t="shared" si="26"/>
        <v>0</v>
      </c>
      <c r="Q96" s="102">
        <f t="shared" si="26"/>
        <v>68</v>
      </c>
      <c r="R96" s="102">
        <f t="shared" si="26"/>
        <v>52</v>
      </c>
      <c r="S96" s="102">
        <f t="shared" si="26"/>
        <v>245</v>
      </c>
      <c r="T96" s="102">
        <f t="shared" si="26"/>
        <v>105</v>
      </c>
      <c r="U96" s="102">
        <f t="shared" si="26"/>
        <v>217</v>
      </c>
      <c r="V96" s="46">
        <f t="shared" si="8"/>
        <v>687</v>
      </c>
      <c r="W96" s="45">
        <f>H96-V96</f>
        <v>0</v>
      </c>
    </row>
    <row r="97" spans="1:23" s="13" customFormat="1" ht="48" thickBot="1">
      <c r="A97" s="60" t="s">
        <v>242</v>
      </c>
      <c r="B97" s="48" t="s">
        <v>246</v>
      </c>
      <c r="C97" s="73" t="s">
        <v>302</v>
      </c>
      <c r="D97" s="63">
        <f>ROUND(H97*0.4,0)</f>
        <v>88</v>
      </c>
      <c r="E97" s="63">
        <f>H97</f>
        <v>220</v>
      </c>
      <c r="F97" s="72">
        <f>G97+H97+L97+M97</f>
        <v>244</v>
      </c>
      <c r="G97" s="73">
        <v>14</v>
      </c>
      <c r="H97" s="64">
        <f>I97+J97+K97</f>
        <v>220</v>
      </c>
      <c r="I97" s="51">
        <v>174</v>
      </c>
      <c r="J97" s="51">
        <v>46</v>
      </c>
      <c r="K97" s="51">
        <v>0</v>
      </c>
      <c r="L97" s="51">
        <v>4</v>
      </c>
      <c r="M97" s="51">
        <v>6</v>
      </c>
      <c r="N97" s="51"/>
      <c r="O97" s="51"/>
      <c r="P97" s="51"/>
      <c r="Q97" s="51">
        <v>68</v>
      </c>
      <c r="R97" s="51">
        <v>52</v>
      </c>
      <c r="S97" s="51">
        <v>100</v>
      </c>
      <c r="T97" s="51"/>
      <c r="U97" s="51"/>
      <c r="V97" s="46">
        <f t="shared" si="8"/>
        <v>220</v>
      </c>
      <c r="W97" s="45">
        <f>H97-V97</f>
        <v>0</v>
      </c>
    </row>
    <row r="98" spans="1:23" s="13" customFormat="1" ht="32.25" thickBot="1">
      <c r="A98" s="60" t="s">
        <v>243</v>
      </c>
      <c r="B98" s="48" t="s">
        <v>247</v>
      </c>
      <c r="C98" s="73" t="s">
        <v>303</v>
      </c>
      <c r="D98" s="63">
        <f>ROUND(H98*0.4,0)</f>
        <v>65</v>
      </c>
      <c r="E98" s="63">
        <f>H98</f>
        <v>163</v>
      </c>
      <c r="F98" s="72">
        <f>G98+H98+L98+M98</f>
        <v>183</v>
      </c>
      <c r="G98" s="73">
        <v>10</v>
      </c>
      <c r="H98" s="64">
        <f>I98+J98+K98</f>
        <v>163</v>
      </c>
      <c r="I98" s="51">
        <v>107</v>
      </c>
      <c r="J98" s="51">
        <v>56</v>
      </c>
      <c r="K98" s="51">
        <v>0</v>
      </c>
      <c r="L98" s="51">
        <v>4</v>
      </c>
      <c r="M98" s="51">
        <v>6</v>
      </c>
      <c r="N98" s="51"/>
      <c r="O98" s="51"/>
      <c r="P98" s="51"/>
      <c r="Q98" s="51"/>
      <c r="R98" s="51"/>
      <c r="S98" s="51">
        <v>115</v>
      </c>
      <c r="T98" s="51">
        <v>48</v>
      </c>
      <c r="U98" s="51"/>
      <c r="V98" s="46">
        <f t="shared" si="8"/>
        <v>163</v>
      </c>
      <c r="W98" s="45">
        <f>H98-V98</f>
        <v>0</v>
      </c>
    </row>
    <row r="99" spans="1:23" s="13" customFormat="1" ht="16.5" thickBot="1">
      <c r="A99" s="60" t="s">
        <v>244</v>
      </c>
      <c r="B99" s="48" t="s">
        <v>22</v>
      </c>
      <c r="C99" s="73" t="s">
        <v>304</v>
      </c>
      <c r="D99" s="63">
        <f>ROUND(H99*0.4,0)</f>
        <v>64</v>
      </c>
      <c r="E99" s="63">
        <f>H99</f>
        <v>160</v>
      </c>
      <c r="F99" s="72">
        <f>G99+H99+L99+M99</f>
        <v>180</v>
      </c>
      <c r="G99" s="73">
        <v>0</v>
      </c>
      <c r="H99" s="103">
        <v>160</v>
      </c>
      <c r="I99" s="65"/>
      <c r="J99" s="65">
        <v>160</v>
      </c>
      <c r="K99" s="65"/>
      <c r="L99" s="65"/>
      <c r="M99" s="65">
        <v>20</v>
      </c>
      <c r="N99" s="51"/>
      <c r="O99" s="51"/>
      <c r="P99" s="51"/>
      <c r="Q99" s="51"/>
      <c r="R99" s="51"/>
      <c r="S99" s="51">
        <v>30</v>
      </c>
      <c r="T99" s="51">
        <v>57</v>
      </c>
      <c r="U99" s="51">
        <v>73</v>
      </c>
      <c r="V99" s="46">
        <f t="shared" si="8"/>
        <v>160</v>
      </c>
      <c r="W99" s="45">
        <f>H99-V99</f>
        <v>0</v>
      </c>
    </row>
    <row r="100" spans="1:23" s="13" customFormat="1" ht="16.5" thickBot="1">
      <c r="A100" s="60" t="s">
        <v>245</v>
      </c>
      <c r="B100" s="48" t="s">
        <v>23</v>
      </c>
      <c r="C100" s="73" t="s">
        <v>304</v>
      </c>
      <c r="D100" s="63">
        <f>ROUND(H100*0.4,0)</f>
        <v>58</v>
      </c>
      <c r="E100" s="63">
        <f>H100</f>
        <v>144</v>
      </c>
      <c r="F100" s="72">
        <f>G100+H100+L100+M100</f>
        <v>144</v>
      </c>
      <c r="G100" s="73">
        <v>0</v>
      </c>
      <c r="H100" s="103">
        <v>144</v>
      </c>
      <c r="I100" s="65"/>
      <c r="J100" s="65"/>
      <c r="K100" s="65"/>
      <c r="L100" s="65"/>
      <c r="M100" s="65"/>
      <c r="N100" s="51"/>
      <c r="O100" s="51"/>
      <c r="P100" s="51"/>
      <c r="Q100" s="51"/>
      <c r="R100" s="51"/>
      <c r="S100" s="51"/>
      <c r="T100" s="51"/>
      <c r="U100" s="51">
        <v>144</v>
      </c>
      <c r="V100" s="46">
        <f t="shared" si="8"/>
        <v>144</v>
      </c>
      <c r="W100" s="45">
        <f>H100-V100</f>
        <v>0</v>
      </c>
    </row>
    <row r="101" spans="1:23" s="13" customFormat="1" ht="16.5" thickBot="1">
      <c r="A101" s="60" t="s">
        <v>241</v>
      </c>
      <c r="B101" s="48" t="s">
        <v>301</v>
      </c>
      <c r="C101" s="73" t="s">
        <v>235</v>
      </c>
      <c r="D101" s="63"/>
      <c r="E101" s="63"/>
      <c r="F101" s="72">
        <v>12</v>
      </c>
      <c r="G101" s="73"/>
      <c r="H101" s="103"/>
      <c r="I101" s="65"/>
      <c r="J101" s="65"/>
      <c r="K101" s="65"/>
      <c r="L101" s="65"/>
      <c r="M101" s="65"/>
      <c r="N101" s="51"/>
      <c r="O101" s="51"/>
      <c r="P101" s="51"/>
      <c r="Q101" s="51"/>
      <c r="R101" s="51"/>
      <c r="S101" s="51"/>
      <c r="T101" s="51"/>
      <c r="U101" s="51"/>
      <c r="V101" s="46"/>
      <c r="W101" s="45"/>
    </row>
    <row r="102" spans="1:23" s="53" customFormat="1" ht="16.5" thickBot="1">
      <c r="A102" s="100" t="s">
        <v>248</v>
      </c>
      <c r="B102" s="110" t="s">
        <v>182</v>
      </c>
      <c r="C102" s="109" t="s">
        <v>304</v>
      </c>
      <c r="D102" s="109"/>
      <c r="E102" s="109"/>
      <c r="F102" s="72">
        <f>G102+H102+L102+M102</f>
        <v>72</v>
      </c>
      <c r="G102" s="109">
        <v>0</v>
      </c>
      <c r="H102" s="103">
        <v>72</v>
      </c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>
        <v>72</v>
      </c>
      <c r="V102" s="46">
        <f>SUM(N102:U102)</f>
        <v>72</v>
      </c>
      <c r="W102" s="45">
        <f>H102-V102</f>
        <v>0</v>
      </c>
    </row>
    <row r="103" spans="1:23" s="53" customFormat="1" ht="16.5" thickBot="1">
      <c r="A103" s="150" t="s">
        <v>249</v>
      </c>
      <c r="B103" s="151"/>
      <c r="C103" s="107"/>
      <c r="D103" s="107"/>
      <c r="E103" s="107"/>
      <c r="F103" s="111">
        <v>138</v>
      </c>
      <c r="G103" s="107">
        <v>138</v>
      </c>
      <c r="H103" s="103"/>
      <c r="I103" s="107"/>
      <c r="J103" s="107"/>
      <c r="K103" s="107"/>
      <c r="L103" s="107"/>
      <c r="M103" s="107"/>
      <c r="N103" s="107">
        <v>16</v>
      </c>
      <c r="O103" s="107">
        <v>20</v>
      </c>
      <c r="P103" s="107">
        <v>14</v>
      </c>
      <c r="Q103" s="107">
        <v>8</v>
      </c>
      <c r="R103" s="107">
        <v>26</v>
      </c>
      <c r="S103" s="107">
        <v>10</v>
      </c>
      <c r="T103" s="107">
        <v>24</v>
      </c>
      <c r="U103" s="107">
        <v>20</v>
      </c>
      <c r="V103" s="46">
        <f>SUM(N103:U103)</f>
        <v>138</v>
      </c>
      <c r="W103" s="45">
        <f>V103-G103</f>
        <v>0</v>
      </c>
    </row>
    <row r="104" spans="1:23" s="53" customFormat="1" ht="16.5" thickBot="1">
      <c r="A104" s="150" t="s">
        <v>250</v>
      </c>
      <c r="B104" s="151"/>
      <c r="C104" s="59"/>
      <c r="D104" s="59">
        <f>D35+D42+D45+D102</f>
        <v>1569</v>
      </c>
      <c r="E104" s="59">
        <f>E35+E42+E45+E102</f>
        <v>3924</v>
      </c>
      <c r="F104" s="59">
        <f>F35+F42+F45+F102</f>
        <v>4248</v>
      </c>
      <c r="G104" s="59">
        <f>G35+G42+G45+G102</f>
        <v>102</v>
      </c>
      <c r="H104" s="59">
        <f aca="true" t="shared" si="27" ref="H104:M104">H35+H42+H45+H102</f>
        <v>3996</v>
      </c>
      <c r="I104" s="59">
        <f t="shared" si="27"/>
        <v>1746</v>
      </c>
      <c r="J104" s="59">
        <f t="shared" si="27"/>
        <v>1418</v>
      </c>
      <c r="K104" s="59">
        <f t="shared" si="27"/>
        <v>40</v>
      </c>
      <c r="L104" s="59">
        <f t="shared" si="27"/>
        <v>40</v>
      </c>
      <c r="M104" s="59">
        <f t="shared" si="27"/>
        <v>80</v>
      </c>
      <c r="N104" s="59">
        <f>N35+N42+N45+N102+N103</f>
        <v>16</v>
      </c>
      <c r="O104" s="59">
        <f>O35+O42+O45+O102+O103</f>
        <v>20</v>
      </c>
      <c r="P104" s="59">
        <f>P35+P42+P45+P102+P103</f>
        <v>590</v>
      </c>
      <c r="Q104" s="59">
        <f>Q35+Q42+Q45+Q102+Q103</f>
        <v>872</v>
      </c>
      <c r="R104" s="59">
        <f>R35+R42+R45+R102+R103</f>
        <v>602</v>
      </c>
      <c r="S104" s="59">
        <f>S35+S42+S45+S102+S103</f>
        <v>838</v>
      </c>
      <c r="T104" s="59">
        <f>T35+T42+T45+T102+T103</f>
        <v>600</v>
      </c>
      <c r="U104" s="59">
        <f>U35+U42+U45+U102+U103</f>
        <v>596</v>
      </c>
      <c r="V104" s="46">
        <f t="shared" si="8"/>
        <v>4134</v>
      </c>
      <c r="W104" s="45">
        <f>H104-V104</f>
        <v>-138</v>
      </c>
    </row>
    <row r="105" spans="1:23" s="53" customFormat="1" ht="16.5" thickBot="1">
      <c r="A105" s="150" t="s">
        <v>251</v>
      </c>
      <c r="B105" s="151"/>
      <c r="C105" s="107"/>
      <c r="D105" s="107"/>
      <c r="E105" s="107"/>
      <c r="F105" s="72">
        <f>G105+H105</f>
        <v>152</v>
      </c>
      <c r="G105" s="107">
        <v>0</v>
      </c>
      <c r="H105" s="64">
        <f>L105+M105</f>
        <v>152</v>
      </c>
      <c r="I105" s="107"/>
      <c r="J105" s="107"/>
      <c r="K105" s="107"/>
      <c r="L105" s="87">
        <v>58</v>
      </c>
      <c r="M105" s="87">
        <v>94</v>
      </c>
      <c r="N105" s="107">
        <v>0</v>
      </c>
      <c r="O105" s="107">
        <v>36</v>
      </c>
      <c r="P105" s="107">
        <v>16</v>
      </c>
      <c r="Q105" s="107">
        <v>0</v>
      </c>
      <c r="R105" s="107">
        <v>22</v>
      </c>
      <c r="S105" s="107">
        <v>20</v>
      </c>
      <c r="T105" s="107">
        <v>26</v>
      </c>
      <c r="U105" s="107">
        <v>32</v>
      </c>
      <c r="V105" s="46">
        <f>SUM(N105:U105)</f>
        <v>152</v>
      </c>
      <c r="W105" s="45">
        <f>H105-V105</f>
        <v>0</v>
      </c>
    </row>
    <row r="106" spans="1:23" s="13" customFormat="1" ht="16.5" thickBot="1">
      <c r="A106" s="60"/>
      <c r="B106" s="112" t="s">
        <v>21</v>
      </c>
      <c r="C106" s="108"/>
      <c r="D106" s="114">
        <f aca="true" t="shared" si="28" ref="D106:K106">D19+D104+D105</f>
        <v>2130</v>
      </c>
      <c r="E106" s="114">
        <f t="shared" si="28"/>
        <v>5328</v>
      </c>
      <c r="F106" s="114">
        <f>F19+F104</f>
        <v>5724</v>
      </c>
      <c r="G106" s="114">
        <f t="shared" si="28"/>
        <v>138</v>
      </c>
      <c r="H106" s="114">
        <f t="shared" si="28"/>
        <v>5552</v>
      </c>
      <c r="I106" s="114">
        <f t="shared" si="28"/>
        <v>2437</v>
      </c>
      <c r="J106" s="114">
        <f t="shared" si="28"/>
        <v>2131</v>
      </c>
      <c r="K106" s="114">
        <f t="shared" si="28"/>
        <v>40</v>
      </c>
      <c r="L106" s="114">
        <f aca="true" t="shared" si="29" ref="L106:U106">L19+L104</f>
        <v>58</v>
      </c>
      <c r="M106" s="114">
        <f t="shared" si="29"/>
        <v>98</v>
      </c>
      <c r="N106" s="114">
        <f t="shared" si="29"/>
        <v>628</v>
      </c>
      <c r="O106" s="114">
        <f t="shared" si="29"/>
        <v>812</v>
      </c>
      <c r="P106" s="114">
        <f t="shared" si="29"/>
        <v>590</v>
      </c>
      <c r="Q106" s="114">
        <f t="shared" si="29"/>
        <v>872</v>
      </c>
      <c r="R106" s="114">
        <f t="shared" si="29"/>
        <v>602</v>
      </c>
      <c r="S106" s="114">
        <f t="shared" si="29"/>
        <v>838</v>
      </c>
      <c r="T106" s="114">
        <f t="shared" si="29"/>
        <v>600</v>
      </c>
      <c r="U106" s="114">
        <f t="shared" si="29"/>
        <v>596</v>
      </c>
      <c r="V106" s="46">
        <f t="shared" si="8"/>
        <v>5538</v>
      </c>
      <c r="W106" s="45">
        <f>H106-V106</f>
        <v>14</v>
      </c>
    </row>
    <row r="107" spans="1:23" s="53" customFormat="1" ht="16.5" thickBot="1">
      <c r="A107" s="100" t="s">
        <v>66</v>
      </c>
      <c r="B107" s="110" t="s">
        <v>252</v>
      </c>
      <c r="C107" s="109"/>
      <c r="D107" s="109"/>
      <c r="E107" s="109"/>
      <c r="F107" s="72">
        <f>G107+H107</f>
        <v>216</v>
      </c>
      <c r="G107" s="109">
        <v>0</v>
      </c>
      <c r="H107" s="103">
        <v>216</v>
      </c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>
        <v>216</v>
      </c>
      <c r="V107" s="46">
        <f>SUM(N107:U107)</f>
        <v>216</v>
      </c>
      <c r="W107" s="45">
        <f>H107-V107</f>
        <v>0</v>
      </c>
    </row>
    <row r="108" spans="1:23" s="13" customFormat="1" ht="21" customHeight="1" thickBot="1">
      <c r="A108" s="119" t="s">
        <v>306</v>
      </c>
      <c r="B108" s="120"/>
      <c r="C108" s="120"/>
      <c r="D108" s="120"/>
      <c r="E108" s="121"/>
      <c r="F108" s="138" t="s">
        <v>4</v>
      </c>
      <c r="G108" s="116" t="s">
        <v>308</v>
      </c>
      <c r="H108" s="117"/>
      <c r="I108" s="117"/>
      <c r="J108" s="118"/>
      <c r="K108" s="62"/>
      <c r="L108" s="65"/>
      <c r="M108" s="65"/>
      <c r="N108" s="62">
        <v>11</v>
      </c>
      <c r="O108" s="62">
        <v>12</v>
      </c>
      <c r="P108" s="65">
        <v>9</v>
      </c>
      <c r="Q108" s="65">
        <v>15</v>
      </c>
      <c r="R108" s="62">
        <v>8</v>
      </c>
      <c r="S108" s="62">
        <v>10</v>
      </c>
      <c r="T108" s="62">
        <v>5</v>
      </c>
      <c r="U108" s="62">
        <v>2</v>
      </c>
      <c r="V108" s="55"/>
      <c r="W108" s="28"/>
    </row>
    <row r="109" spans="1:23" s="13" customFormat="1" ht="21" customHeight="1" thickBot="1">
      <c r="A109" s="122"/>
      <c r="B109" s="123"/>
      <c r="C109" s="123"/>
      <c r="D109" s="123"/>
      <c r="E109" s="124"/>
      <c r="F109" s="138"/>
      <c r="G109" s="116" t="s">
        <v>22</v>
      </c>
      <c r="H109" s="117"/>
      <c r="I109" s="117"/>
      <c r="J109" s="118"/>
      <c r="K109" s="62"/>
      <c r="L109" s="65"/>
      <c r="M109" s="65"/>
      <c r="N109" s="62">
        <f>N80+N87+N93+N99</f>
        <v>0</v>
      </c>
      <c r="O109" s="62">
        <f>O80+O87+O93+O99</f>
        <v>0</v>
      </c>
      <c r="P109" s="62">
        <f>P80+P87+P93+P99</f>
        <v>0</v>
      </c>
      <c r="Q109" s="62">
        <f>Q80+Q87+Q93+Q99</f>
        <v>72</v>
      </c>
      <c r="R109" s="62">
        <f>R80+R87+R93+R99</f>
        <v>72</v>
      </c>
      <c r="S109" s="62">
        <f>S80+S87+S93+S99</f>
        <v>102</v>
      </c>
      <c r="T109" s="62">
        <f>T80+T87+T93+T99</f>
        <v>165</v>
      </c>
      <c r="U109" s="62">
        <f>U80+U87+U93+U99</f>
        <v>145</v>
      </c>
      <c r="V109" s="55"/>
      <c r="W109" s="28"/>
    </row>
    <row r="110" spans="1:23" s="13" customFormat="1" ht="21" customHeight="1" thickBot="1">
      <c r="A110" s="122"/>
      <c r="B110" s="123"/>
      <c r="C110" s="123"/>
      <c r="D110" s="123"/>
      <c r="E110" s="124"/>
      <c r="F110" s="138"/>
      <c r="G110" s="116" t="s">
        <v>23</v>
      </c>
      <c r="H110" s="117"/>
      <c r="I110" s="117"/>
      <c r="J110" s="118"/>
      <c r="K110" s="62"/>
      <c r="L110" s="65"/>
      <c r="M110" s="65"/>
      <c r="N110" s="62">
        <f>N81+N88+N94+N100</f>
        <v>0</v>
      </c>
      <c r="O110" s="62">
        <f>O81+O88+O94+O100</f>
        <v>0</v>
      </c>
      <c r="P110" s="62">
        <f>P81+P88+P94+P100</f>
        <v>0</v>
      </c>
      <c r="Q110" s="62">
        <f>Q81+Q88+Q94+Q100</f>
        <v>0</v>
      </c>
      <c r="R110" s="62">
        <f>R81+R88+R94+R100</f>
        <v>72</v>
      </c>
      <c r="S110" s="62">
        <f>S81+S88+S94+S100</f>
        <v>0</v>
      </c>
      <c r="T110" s="62">
        <f>T81+T88+T94+T100</f>
        <v>36</v>
      </c>
      <c r="U110" s="62">
        <f>U81+U88+U94+U100</f>
        <v>216</v>
      </c>
      <c r="V110" s="55"/>
      <c r="W110" s="28"/>
    </row>
    <row r="111" spans="1:23" s="13" customFormat="1" ht="21" customHeight="1" thickBot="1">
      <c r="A111" s="122"/>
      <c r="B111" s="123"/>
      <c r="C111" s="123"/>
      <c r="D111" s="123"/>
      <c r="E111" s="124"/>
      <c r="F111" s="138"/>
      <c r="G111" s="116" t="s">
        <v>182</v>
      </c>
      <c r="H111" s="117"/>
      <c r="I111" s="117"/>
      <c r="J111" s="118"/>
      <c r="K111" s="62"/>
      <c r="L111" s="65"/>
      <c r="M111" s="65"/>
      <c r="N111" s="62">
        <f aca="true" t="shared" si="30" ref="N111:T111">N102</f>
        <v>0</v>
      </c>
      <c r="O111" s="62">
        <f t="shared" si="30"/>
        <v>0</v>
      </c>
      <c r="P111" s="62">
        <f t="shared" si="30"/>
        <v>0</v>
      </c>
      <c r="Q111" s="62">
        <f t="shared" si="30"/>
        <v>0</v>
      </c>
      <c r="R111" s="62">
        <f t="shared" si="30"/>
        <v>0</v>
      </c>
      <c r="S111" s="62">
        <f t="shared" si="30"/>
        <v>0</v>
      </c>
      <c r="T111" s="62">
        <f t="shared" si="30"/>
        <v>0</v>
      </c>
      <c r="U111" s="62">
        <f>U102</f>
        <v>72</v>
      </c>
      <c r="V111" s="55"/>
      <c r="W111" s="28"/>
    </row>
    <row r="112" spans="1:23" s="13" customFormat="1" ht="21" customHeight="1" thickBot="1">
      <c r="A112" s="122"/>
      <c r="B112" s="123"/>
      <c r="C112" s="123"/>
      <c r="D112" s="123"/>
      <c r="E112" s="124"/>
      <c r="F112" s="138"/>
      <c r="G112" s="116" t="s">
        <v>25</v>
      </c>
      <c r="H112" s="117"/>
      <c r="I112" s="117"/>
      <c r="J112" s="118"/>
      <c r="K112" s="62"/>
      <c r="L112" s="65"/>
      <c r="M112" s="65"/>
      <c r="N112" s="62">
        <v>0</v>
      </c>
      <c r="O112" s="62">
        <v>3</v>
      </c>
      <c r="P112" s="65">
        <v>2</v>
      </c>
      <c r="Q112" s="65">
        <v>0</v>
      </c>
      <c r="R112" s="62">
        <v>3</v>
      </c>
      <c r="S112" s="62">
        <v>2</v>
      </c>
      <c r="T112" s="62">
        <v>3</v>
      </c>
      <c r="U112" s="62">
        <v>4</v>
      </c>
      <c r="V112" s="55"/>
      <c r="W112" s="28"/>
    </row>
    <row r="113" spans="1:23" s="13" customFormat="1" ht="21" customHeight="1" thickBot="1">
      <c r="A113" s="122"/>
      <c r="B113" s="123"/>
      <c r="C113" s="123"/>
      <c r="D113" s="123"/>
      <c r="E113" s="124"/>
      <c r="F113" s="138"/>
      <c r="G113" s="116" t="s">
        <v>26</v>
      </c>
      <c r="H113" s="117"/>
      <c r="I113" s="117"/>
      <c r="J113" s="118"/>
      <c r="K113" s="62"/>
      <c r="L113" s="65"/>
      <c r="M113" s="65"/>
      <c r="N113" s="62">
        <v>0</v>
      </c>
      <c r="O113" s="62">
        <v>10</v>
      </c>
      <c r="P113" s="65">
        <v>3</v>
      </c>
      <c r="Q113" s="65">
        <v>9</v>
      </c>
      <c r="R113" s="62">
        <v>5</v>
      </c>
      <c r="S113" s="62">
        <v>6</v>
      </c>
      <c r="T113" s="62">
        <v>3</v>
      </c>
      <c r="U113" s="62">
        <v>5</v>
      </c>
      <c r="V113" s="55"/>
      <c r="W113" s="28"/>
    </row>
    <row r="114" spans="1:23" s="13" customFormat="1" ht="21" customHeight="1" thickBot="1">
      <c r="A114" s="125"/>
      <c r="B114" s="126"/>
      <c r="C114" s="126"/>
      <c r="D114" s="126"/>
      <c r="E114" s="127"/>
      <c r="F114" s="138"/>
      <c r="G114" s="116" t="s">
        <v>27</v>
      </c>
      <c r="H114" s="117"/>
      <c r="I114" s="117"/>
      <c r="J114" s="118"/>
      <c r="K114" s="62"/>
      <c r="L114" s="65"/>
      <c r="M114" s="65"/>
      <c r="N114" s="62">
        <v>2</v>
      </c>
      <c r="O114" s="62">
        <v>0</v>
      </c>
      <c r="P114" s="65">
        <v>2</v>
      </c>
      <c r="Q114" s="65">
        <v>2</v>
      </c>
      <c r="R114" s="62">
        <v>2</v>
      </c>
      <c r="S114" s="62">
        <v>0</v>
      </c>
      <c r="T114" s="62">
        <v>0</v>
      </c>
      <c r="U114" s="62">
        <v>0</v>
      </c>
      <c r="V114" s="55"/>
      <c r="W114" s="28"/>
    </row>
    <row r="115" spans="1:23" ht="21" customHeight="1" thickBot="1">
      <c r="A115" s="128" t="s">
        <v>253</v>
      </c>
      <c r="B115" s="129"/>
      <c r="C115" s="129"/>
      <c r="D115" s="129"/>
      <c r="E115" s="130"/>
      <c r="F115" s="114">
        <f>F106+F107</f>
        <v>5940</v>
      </c>
      <c r="G115" s="131"/>
      <c r="H115" s="132"/>
      <c r="I115" s="132"/>
      <c r="J115" s="133"/>
      <c r="K115" s="108"/>
      <c r="L115" s="114">
        <f>L106</f>
        <v>58</v>
      </c>
      <c r="M115" s="114">
        <f>M106</f>
        <v>98</v>
      </c>
      <c r="N115" s="114">
        <f>N106+N107+N105</f>
        <v>628</v>
      </c>
      <c r="O115" s="114">
        <f aca="true" t="shared" si="31" ref="O115:U115">O106+O107+O105</f>
        <v>848</v>
      </c>
      <c r="P115" s="114">
        <f t="shared" si="31"/>
        <v>606</v>
      </c>
      <c r="Q115" s="114">
        <f t="shared" si="31"/>
        <v>872</v>
      </c>
      <c r="R115" s="114">
        <f t="shared" si="31"/>
        <v>624</v>
      </c>
      <c r="S115" s="114">
        <f t="shared" si="31"/>
        <v>858</v>
      </c>
      <c r="T115" s="114">
        <f t="shared" si="31"/>
        <v>626</v>
      </c>
      <c r="U115" s="114">
        <f t="shared" si="31"/>
        <v>844</v>
      </c>
      <c r="V115" s="55"/>
      <c r="W115" s="28"/>
    </row>
    <row r="116" spans="14:23" ht="16.5" customHeight="1">
      <c r="N116" s="74"/>
      <c r="O116" s="74"/>
      <c r="P116" s="74"/>
      <c r="Q116" s="74"/>
      <c r="R116" s="74"/>
      <c r="S116" s="74"/>
      <c r="T116" s="74"/>
      <c r="U116" s="74"/>
      <c r="V116" s="55"/>
      <c r="W116" s="28"/>
    </row>
    <row r="117" spans="14:23" ht="15.75">
      <c r="N117" s="113"/>
      <c r="O117" s="113"/>
      <c r="P117" s="113"/>
      <c r="V117" s="55"/>
      <c r="W117" s="28"/>
    </row>
    <row r="118" spans="22:23" ht="15.75">
      <c r="V118" s="55"/>
      <c r="W118" s="28"/>
    </row>
    <row r="119" spans="22:23" ht="15.75">
      <c r="V119" s="55"/>
      <c r="W119" s="28"/>
    </row>
    <row r="120" spans="14:23" ht="15.75">
      <c r="N120" s="113"/>
      <c r="O120" s="113"/>
      <c r="P120" s="113"/>
      <c r="V120" s="55"/>
      <c r="W120" s="28"/>
    </row>
    <row r="121" spans="22:23" ht="15.75">
      <c r="V121" s="55"/>
      <c r="W121" s="28"/>
    </row>
    <row r="122" spans="22:23" ht="15.75">
      <c r="V122" s="55"/>
      <c r="W122" s="28"/>
    </row>
    <row r="123" spans="22:23" ht="15.75">
      <c r="V123" s="55"/>
      <c r="W123" s="28"/>
    </row>
    <row r="124" spans="22:23" ht="15.75">
      <c r="V124" s="55"/>
      <c r="W124" s="28"/>
    </row>
    <row r="125" spans="22:23" ht="15.75">
      <c r="V125" s="55"/>
      <c r="W125" s="28"/>
    </row>
    <row r="126" spans="22:23" ht="15.75">
      <c r="V126" s="55"/>
      <c r="W126" s="28"/>
    </row>
    <row r="127" spans="22:23" ht="15.75">
      <c r="V127" s="55"/>
      <c r="W127" s="28"/>
    </row>
    <row r="128" spans="22:23" ht="15.75">
      <c r="V128" s="55"/>
      <c r="W128" s="28"/>
    </row>
    <row r="129" spans="22:23" ht="15.75">
      <c r="V129" s="55"/>
      <c r="W129" s="28"/>
    </row>
    <row r="130" spans="22:23" ht="15.75">
      <c r="V130" s="55"/>
      <c r="W130" s="28"/>
    </row>
    <row r="131" spans="22:23" ht="15.75">
      <c r="V131" s="55"/>
      <c r="W131" s="28"/>
    </row>
    <row r="132" spans="22:23" ht="15.75">
      <c r="V132" s="55"/>
      <c r="W132" s="28"/>
    </row>
    <row r="133" spans="22:23" ht="15.75">
      <c r="V133" s="55"/>
      <c r="W133" s="28"/>
    </row>
    <row r="134" spans="22:23" ht="15.75">
      <c r="V134" s="55"/>
      <c r="W134" s="28"/>
    </row>
    <row r="135" spans="22:23" ht="15.75">
      <c r="V135" s="55"/>
      <c r="W135" s="28"/>
    </row>
    <row r="136" spans="22:23" ht="15.75">
      <c r="V136" s="55"/>
      <c r="W136" s="28"/>
    </row>
    <row r="137" spans="22:23" ht="15.75">
      <c r="V137" s="55"/>
      <c r="W137" s="28"/>
    </row>
    <row r="138" spans="22:23" ht="15.75">
      <c r="V138" s="55"/>
      <c r="W138" s="28"/>
    </row>
    <row r="139" spans="22:23" ht="15.75">
      <c r="V139" s="55"/>
      <c r="W139" s="28"/>
    </row>
    <row r="140" spans="22:23" ht="15.75">
      <c r="V140" s="55"/>
      <c r="W140" s="28"/>
    </row>
    <row r="141" spans="22:23" ht="15.75">
      <c r="V141" s="55"/>
      <c r="W141" s="28"/>
    </row>
    <row r="142" spans="22:23" ht="15.75">
      <c r="V142" s="55"/>
      <c r="W142" s="28"/>
    </row>
    <row r="143" spans="22:23" ht="15.75">
      <c r="V143" s="55"/>
      <c r="W143" s="28"/>
    </row>
    <row r="144" spans="22:23" ht="15.75">
      <c r="V144" s="55"/>
      <c r="W144" s="28"/>
    </row>
    <row r="145" spans="22:23" ht="15.75">
      <c r="V145" s="55"/>
      <c r="W145" s="28"/>
    </row>
    <row r="146" spans="22:23" ht="15.75">
      <c r="V146" s="55"/>
      <c r="W146" s="28"/>
    </row>
    <row r="147" spans="22:23" ht="15.75">
      <c r="V147" s="55"/>
      <c r="W147" s="28"/>
    </row>
    <row r="148" spans="22:23" ht="15.75">
      <c r="V148" s="55"/>
      <c r="W148" s="28"/>
    </row>
    <row r="149" spans="22:23" ht="15.75">
      <c r="V149" s="55"/>
      <c r="W149" s="28"/>
    </row>
    <row r="150" spans="22:23" ht="15.75">
      <c r="V150" s="55"/>
      <c r="W150" s="28"/>
    </row>
    <row r="151" spans="22:23" ht="15.75">
      <c r="V151" s="55"/>
      <c r="W151" s="28"/>
    </row>
    <row r="152" spans="22:23" ht="15.75">
      <c r="V152" s="55"/>
      <c r="W152" s="28"/>
    </row>
    <row r="153" spans="22:23" ht="15.75">
      <c r="V153" s="55"/>
      <c r="W153" s="28"/>
    </row>
    <row r="154" spans="22:23" ht="15.75">
      <c r="V154" s="55"/>
      <c r="W154" s="28"/>
    </row>
    <row r="155" spans="22:23" ht="15.75">
      <c r="V155" s="55"/>
      <c r="W155" s="28"/>
    </row>
    <row r="156" spans="22:23" ht="15.75">
      <c r="V156" s="55"/>
      <c r="W156" s="28"/>
    </row>
    <row r="157" spans="22:23" ht="15.75">
      <c r="V157" s="55"/>
      <c r="W157" s="28"/>
    </row>
    <row r="158" spans="22:23" ht="15.75">
      <c r="V158" s="55"/>
      <c r="W158" s="28"/>
    </row>
    <row r="159" spans="22:23" ht="15.75">
      <c r="V159" s="55"/>
      <c r="W159" s="28"/>
    </row>
    <row r="160" spans="22:23" ht="15.75">
      <c r="V160" s="55"/>
      <c r="W160" s="28"/>
    </row>
    <row r="161" spans="22:23" ht="15.75">
      <c r="V161" s="55"/>
      <c r="W161" s="28"/>
    </row>
    <row r="162" spans="22:23" ht="15.75">
      <c r="V162" s="55"/>
      <c r="W162" s="28"/>
    </row>
    <row r="163" spans="22:23" ht="15.75">
      <c r="V163" s="55"/>
      <c r="W163" s="28"/>
    </row>
    <row r="164" spans="22:23" ht="15.75">
      <c r="V164" s="55"/>
      <c r="W164" s="28"/>
    </row>
    <row r="165" spans="22:23" ht="15.75">
      <c r="V165" s="55"/>
      <c r="W165" s="28"/>
    </row>
  </sheetData>
  <sheetProtection formatCells="0" formatColumns="0" formatRows="0" insertColumns="0" insertRows="0" insertHyperlinks="0" deleteColumns="0" deleteRows="0" sort="0" autoFilter="0" pivotTables="0"/>
  <mergeCells count="39">
    <mergeCell ref="P13:Q13"/>
    <mergeCell ref="D13:D17"/>
    <mergeCell ref="E13:E17"/>
    <mergeCell ref="A7:C7"/>
    <mergeCell ref="B11:B17"/>
    <mergeCell ref="A10:U10"/>
    <mergeCell ref="I15:I17"/>
    <mergeCell ref="T13:U13"/>
    <mergeCell ref="N13:O13"/>
    <mergeCell ref="L13:L17"/>
    <mergeCell ref="R13:S13"/>
    <mergeCell ref="J15:J17"/>
    <mergeCell ref="N11:U12"/>
    <mergeCell ref="C11:C17"/>
    <mergeCell ref="H13:K13"/>
    <mergeCell ref="I14:K14"/>
    <mergeCell ref="A105:B105"/>
    <mergeCell ref="G108:J108"/>
    <mergeCell ref="F11:F17"/>
    <mergeCell ref="G11:M11"/>
    <mergeCell ref="G12:G17"/>
    <mergeCell ref="M13:M17"/>
    <mergeCell ref="H12:M12"/>
    <mergeCell ref="A11:A17"/>
    <mergeCell ref="F108:F114"/>
    <mergeCell ref="H14:H17"/>
    <mergeCell ref="D11:E12"/>
    <mergeCell ref="G112:J112"/>
    <mergeCell ref="G113:J113"/>
    <mergeCell ref="A103:B103"/>
    <mergeCell ref="A104:B104"/>
    <mergeCell ref="K15:K17"/>
    <mergeCell ref="G114:J114"/>
    <mergeCell ref="A108:E114"/>
    <mergeCell ref="A115:E115"/>
    <mergeCell ref="G115:J115"/>
    <mergeCell ref="G109:J109"/>
    <mergeCell ref="G110:J110"/>
    <mergeCell ref="G111:J1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2" r:id="rId3"/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"/>
  <sheetViews>
    <sheetView zoomScalePageLayoutView="0" workbookViewId="0" topLeftCell="A1">
      <selection activeCell="BC8" sqref="BC8"/>
    </sheetView>
  </sheetViews>
  <sheetFormatPr defaultColWidth="9.140625" defaultRowHeight="15"/>
  <cols>
    <col min="1" max="53" width="2.7109375" style="8" customWidth="1"/>
    <col min="54" max="16384" width="9.140625" style="8" customWidth="1"/>
  </cols>
  <sheetData>
    <row r="1" spans="1:53" ht="15.75">
      <c r="A1" s="178" t="s">
        <v>110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</row>
    <row r="2" ht="15.75">
      <c r="A2" s="79"/>
    </row>
    <row r="3" spans="1:53" ht="15">
      <c r="A3" s="176" t="s">
        <v>46</v>
      </c>
      <c r="B3" s="177" t="s">
        <v>47</v>
      </c>
      <c r="C3" s="177"/>
      <c r="D3" s="177"/>
      <c r="E3" s="177"/>
      <c r="F3" s="177"/>
      <c r="G3" s="177" t="s">
        <v>48</v>
      </c>
      <c r="H3" s="177"/>
      <c r="I3" s="177"/>
      <c r="J3" s="177"/>
      <c r="K3" s="177" t="s">
        <v>49</v>
      </c>
      <c r="L3" s="177"/>
      <c r="M3" s="177"/>
      <c r="N3" s="177"/>
      <c r="O3" s="177" t="s">
        <v>50</v>
      </c>
      <c r="P3" s="177"/>
      <c r="Q3" s="177"/>
      <c r="R3" s="177"/>
      <c r="S3" s="177"/>
      <c r="T3" s="177" t="s">
        <v>51</v>
      </c>
      <c r="U3" s="177"/>
      <c r="V3" s="177"/>
      <c r="W3" s="177"/>
      <c r="X3" s="177" t="s">
        <v>52</v>
      </c>
      <c r="Y3" s="177"/>
      <c r="Z3" s="177"/>
      <c r="AA3" s="177"/>
      <c r="AB3" s="177" t="s">
        <v>53</v>
      </c>
      <c r="AC3" s="177"/>
      <c r="AD3" s="177"/>
      <c r="AE3" s="177"/>
      <c r="AF3" s="177"/>
      <c r="AG3" s="177" t="s">
        <v>54</v>
      </c>
      <c r="AH3" s="177"/>
      <c r="AI3" s="177"/>
      <c r="AJ3" s="177"/>
      <c r="AK3" s="177" t="s">
        <v>55</v>
      </c>
      <c r="AL3" s="177"/>
      <c r="AM3" s="177"/>
      <c r="AN3" s="177"/>
      <c r="AO3" s="177" t="s">
        <v>56</v>
      </c>
      <c r="AP3" s="177"/>
      <c r="AQ3" s="177"/>
      <c r="AR3" s="177"/>
      <c r="AS3" s="177"/>
      <c r="AT3" s="177" t="s">
        <v>57</v>
      </c>
      <c r="AU3" s="177"/>
      <c r="AV3" s="177"/>
      <c r="AW3" s="177"/>
      <c r="AX3" s="177" t="s">
        <v>58</v>
      </c>
      <c r="AY3" s="177"/>
      <c r="AZ3" s="177"/>
      <c r="BA3" s="177"/>
    </row>
    <row r="4" spans="1:53" ht="51">
      <c r="A4" s="176"/>
      <c r="B4" s="80" t="s">
        <v>111</v>
      </c>
      <c r="C4" s="80" t="s">
        <v>112</v>
      </c>
      <c r="D4" s="80" t="s">
        <v>113</v>
      </c>
      <c r="E4" s="80" t="s">
        <v>114</v>
      </c>
      <c r="F4" s="80" t="s">
        <v>115</v>
      </c>
      <c r="G4" s="80" t="s">
        <v>116</v>
      </c>
      <c r="H4" s="80" t="s">
        <v>117</v>
      </c>
      <c r="I4" s="80" t="s">
        <v>118</v>
      </c>
      <c r="J4" s="80" t="s">
        <v>119</v>
      </c>
      <c r="K4" s="80" t="s">
        <v>120</v>
      </c>
      <c r="L4" s="80" t="s">
        <v>121</v>
      </c>
      <c r="M4" s="80" t="s">
        <v>122</v>
      </c>
      <c r="N4" s="80" t="s">
        <v>123</v>
      </c>
      <c r="O4" s="80" t="s">
        <v>124</v>
      </c>
      <c r="P4" s="80" t="s">
        <v>125</v>
      </c>
      <c r="Q4" s="80" t="s">
        <v>126</v>
      </c>
      <c r="R4" s="80" t="s">
        <v>127</v>
      </c>
      <c r="S4" s="80" t="s">
        <v>128</v>
      </c>
      <c r="T4" s="80" t="s">
        <v>129</v>
      </c>
      <c r="U4" s="80" t="s">
        <v>130</v>
      </c>
      <c r="V4" s="80" t="s">
        <v>131</v>
      </c>
      <c r="W4" s="80" t="s">
        <v>132</v>
      </c>
      <c r="X4" s="80" t="s">
        <v>133</v>
      </c>
      <c r="Y4" s="80" t="s">
        <v>134</v>
      </c>
      <c r="Z4" s="80" t="s">
        <v>135</v>
      </c>
      <c r="AA4" s="80" t="s">
        <v>136</v>
      </c>
      <c r="AB4" s="80" t="s">
        <v>137</v>
      </c>
      <c r="AC4" s="80" t="s">
        <v>138</v>
      </c>
      <c r="AD4" s="80" t="s">
        <v>139</v>
      </c>
      <c r="AE4" s="80" t="s">
        <v>140</v>
      </c>
      <c r="AF4" s="80" t="s">
        <v>141</v>
      </c>
      <c r="AG4" s="80" t="s">
        <v>142</v>
      </c>
      <c r="AH4" s="80" t="s">
        <v>143</v>
      </c>
      <c r="AI4" s="80" t="s">
        <v>144</v>
      </c>
      <c r="AJ4" s="80" t="s">
        <v>145</v>
      </c>
      <c r="AK4" s="80" t="s">
        <v>146</v>
      </c>
      <c r="AL4" s="80" t="s">
        <v>147</v>
      </c>
      <c r="AM4" s="80" t="s">
        <v>148</v>
      </c>
      <c r="AN4" s="80" t="s">
        <v>149</v>
      </c>
      <c r="AO4" s="80" t="s">
        <v>150</v>
      </c>
      <c r="AP4" s="80" t="s">
        <v>151</v>
      </c>
      <c r="AQ4" s="80" t="s">
        <v>152</v>
      </c>
      <c r="AR4" s="80" t="s">
        <v>153</v>
      </c>
      <c r="AS4" s="80" t="s">
        <v>154</v>
      </c>
      <c r="AT4" s="80" t="s">
        <v>155</v>
      </c>
      <c r="AU4" s="80" t="s">
        <v>156</v>
      </c>
      <c r="AV4" s="80" t="s">
        <v>157</v>
      </c>
      <c r="AW4" s="80" t="s">
        <v>158</v>
      </c>
      <c r="AX4" s="80" t="s">
        <v>159</v>
      </c>
      <c r="AY4" s="80" t="s">
        <v>160</v>
      </c>
      <c r="AZ4" s="80" t="s">
        <v>161</v>
      </c>
      <c r="BA4" s="80" t="s">
        <v>162</v>
      </c>
    </row>
    <row r="5" spans="1:53" ht="15">
      <c r="A5" s="81">
        <v>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2"/>
      <c r="M5" s="82"/>
      <c r="N5" s="82"/>
      <c r="O5" s="82"/>
      <c r="P5" s="82"/>
      <c r="Q5" s="82"/>
      <c r="R5" s="82"/>
      <c r="S5" s="82" t="s">
        <v>59</v>
      </c>
      <c r="T5" s="82" t="s">
        <v>59</v>
      </c>
      <c r="U5" s="82"/>
      <c r="V5" s="82"/>
      <c r="W5" s="82"/>
      <c r="X5" s="82"/>
      <c r="Y5" s="82"/>
      <c r="Z5" s="82"/>
      <c r="AA5" s="82"/>
      <c r="AB5" s="82"/>
      <c r="AC5" s="83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 t="s">
        <v>44</v>
      </c>
      <c r="AR5" s="82" t="s">
        <v>44</v>
      </c>
      <c r="AS5" s="82" t="s">
        <v>59</v>
      </c>
      <c r="AT5" s="82" t="s">
        <v>59</v>
      </c>
      <c r="AU5" s="82" t="s">
        <v>59</v>
      </c>
      <c r="AV5" s="82" t="s">
        <v>59</v>
      </c>
      <c r="AW5" s="82" t="s">
        <v>59</v>
      </c>
      <c r="AX5" s="82" t="s">
        <v>59</v>
      </c>
      <c r="AY5" s="82" t="s">
        <v>59</v>
      </c>
      <c r="AZ5" s="82" t="s">
        <v>59</v>
      </c>
      <c r="BA5" s="82" t="s">
        <v>59</v>
      </c>
    </row>
    <row r="6" spans="1:53" ht="11.25" customHeight="1">
      <c r="A6" s="81">
        <v>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2"/>
      <c r="M6" s="82"/>
      <c r="N6" s="82"/>
      <c r="O6" s="82"/>
      <c r="P6" s="82"/>
      <c r="Q6" s="82"/>
      <c r="R6" s="82" t="s">
        <v>44</v>
      </c>
      <c r="S6" s="82" t="s">
        <v>59</v>
      </c>
      <c r="T6" s="82" t="s">
        <v>59</v>
      </c>
      <c r="U6" s="83"/>
      <c r="V6" s="82"/>
      <c r="W6" s="82"/>
      <c r="X6" s="82"/>
      <c r="Y6" s="82"/>
      <c r="Z6" s="82"/>
      <c r="AA6" s="82"/>
      <c r="AB6" s="82"/>
      <c r="AC6" s="83"/>
      <c r="AD6" s="82"/>
      <c r="AE6" s="82"/>
      <c r="AF6" s="82"/>
      <c r="AG6" s="82"/>
      <c r="AH6" s="82"/>
      <c r="AI6" s="82"/>
      <c r="AJ6" s="82"/>
      <c r="AK6" s="82"/>
      <c r="AL6" s="83"/>
      <c r="AM6" s="83"/>
      <c r="AN6" s="83"/>
      <c r="AO6" s="82" t="s">
        <v>163</v>
      </c>
      <c r="AP6" s="82" t="s">
        <v>163</v>
      </c>
      <c r="AQ6" s="83"/>
      <c r="AR6" s="82" t="s">
        <v>44</v>
      </c>
      <c r="AS6" s="82" t="s">
        <v>59</v>
      </c>
      <c r="AT6" s="82" t="s">
        <v>59</v>
      </c>
      <c r="AU6" s="82" t="s">
        <v>59</v>
      </c>
      <c r="AV6" s="82" t="s">
        <v>59</v>
      </c>
      <c r="AW6" s="82" t="s">
        <v>59</v>
      </c>
      <c r="AX6" s="82" t="s">
        <v>59</v>
      </c>
      <c r="AY6" s="82" t="s">
        <v>59</v>
      </c>
      <c r="AZ6" s="82" t="s">
        <v>59</v>
      </c>
      <c r="BA6" s="82" t="s">
        <v>59</v>
      </c>
    </row>
    <row r="7" spans="1:53" ht="45" customHeight="1">
      <c r="A7" s="81">
        <v>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2"/>
      <c r="M7" s="185" t="s">
        <v>163</v>
      </c>
      <c r="N7" s="82" t="s">
        <v>163</v>
      </c>
      <c r="O7" s="82" t="s">
        <v>167</v>
      </c>
      <c r="P7" s="82" t="s">
        <v>167</v>
      </c>
      <c r="Q7" s="82" t="s">
        <v>165</v>
      </c>
      <c r="R7" s="82" t="s">
        <v>44</v>
      </c>
      <c r="S7" s="82" t="s">
        <v>59</v>
      </c>
      <c r="T7" s="82" t="s">
        <v>59</v>
      </c>
      <c r="U7" s="82"/>
      <c r="V7" s="82"/>
      <c r="W7" s="82"/>
      <c r="X7" s="82"/>
      <c r="Y7" s="83"/>
      <c r="Z7" s="82"/>
      <c r="AA7" s="82"/>
      <c r="AB7" s="82"/>
      <c r="AC7" s="82"/>
      <c r="AD7" s="82"/>
      <c r="AE7" s="83"/>
      <c r="AF7" s="83"/>
      <c r="AG7" s="82"/>
      <c r="AH7" s="83"/>
      <c r="AI7" s="82"/>
      <c r="AJ7" s="82"/>
      <c r="AK7" s="82"/>
      <c r="AL7" s="82"/>
      <c r="AM7" s="82" t="s">
        <v>166</v>
      </c>
      <c r="AN7" s="82" t="s">
        <v>166</v>
      </c>
      <c r="AO7" s="82" t="s">
        <v>164</v>
      </c>
      <c r="AP7" s="83"/>
      <c r="AQ7" s="82"/>
      <c r="AR7" s="82" t="s">
        <v>44</v>
      </c>
      <c r="AS7" s="82" t="s">
        <v>59</v>
      </c>
      <c r="AT7" s="82" t="s">
        <v>59</v>
      </c>
      <c r="AU7" s="82" t="s">
        <v>59</v>
      </c>
      <c r="AV7" s="82" t="s">
        <v>59</v>
      </c>
      <c r="AW7" s="82" t="s">
        <v>59</v>
      </c>
      <c r="AX7" s="82" t="s">
        <v>168</v>
      </c>
      <c r="AY7" s="82" t="s">
        <v>59</v>
      </c>
      <c r="AZ7" s="82" t="s">
        <v>59</v>
      </c>
      <c r="BA7" s="82" t="s">
        <v>59</v>
      </c>
    </row>
    <row r="8" spans="1:53" ht="15">
      <c r="A8" s="81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 t="s">
        <v>169</v>
      </c>
      <c r="M8" s="82" t="s">
        <v>166</v>
      </c>
      <c r="N8" s="82" t="s">
        <v>166</v>
      </c>
      <c r="O8" s="82" t="s">
        <v>164</v>
      </c>
      <c r="P8" s="82" t="s">
        <v>60</v>
      </c>
      <c r="Q8" s="82"/>
      <c r="R8" s="82" t="s">
        <v>44</v>
      </c>
      <c r="S8" s="82" t="s">
        <v>59</v>
      </c>
      <c r="T8" s="82" t="s">
        <v>59</v>
      </c>
      <c r="U8" s="82"/>
      <c r="V8" s="82"/>
      <c r="W8" s="82"/>
      <c r="X8" s="82" t="s">
        <v>169</v>
      </c>
      <c r="Y8" s="82" t="s">
        <v>169</v>
      </c>
      <c r="Z8" s="82" t="s">
        <v>164</v>
      </c>
      <c r="AA8" s="82" t="s">
        <v>164</v>
      </c>
      <c r="AB8" s="82" t="s">
        <v>170</v>
      </c>
      <c r="AC8" s="82" t="s">
        <v>170</v>
      </c>
      <c r="AD8" s="82" t="s">
        <v>171</v>
      </c>
      <c r="AE8" s="82" t="s">
        <v>171</v>
      </c>
      <c r="AF8" s="82" t="s">
        <v>171</v>
      </c>
      <c r="AG8" s="82" t="s">
        <v>171</v>
      </c>
      <c r="AH8" s="82"/>
      <c r="AI8" s="82" t="s">
        <v>44</v>
      </c>
      <c r="AJ8" s="82" t="s">
        <v>44</v>
      </c>
      <c r="AK8" s="82" t="s">
        <v>172</v>
      </c>
      <c r="AL8" s="82" t="s">
        <v>172</v>
      </c>
      <c r="AM8" s="82" t="s">
        <v>62</v>
      </c>
      <c r="AN8" s="82" t="s">
        <v>62</v>
      </c>
      <c r="AO8" s="82" t="s">
        <v>62</v>
      </c>
      <c r="AP8" s="82" t="s">
        <v>61</v>
      </c>
      <c r="AQ8" s="82" t="s">
        <v>61</v>
      </c>
      <c r="AR8" s="82" t="s">
        <v>61</v>
      </c>
      <c r="AS8" s="82"/>
      <c r="AT8" s="82"/>
      <c r="AU8" s="82"/>
      <c r="AV8" s="82"/>
      <c r="AW8" s="82"/>
      <c r="AX8" s="82"/>
      <c r="AY8" s="82"/>
      <c r="AZ8" s="82"/>
      <c r="BA8" s="82"/>
    </row>
    <row r="9" ht="15.75">
      <c r="A9" s="79"/>
    </row>
    <row r="10" ht="15.75">
      <c r="A10" s="79" t="s">
        <v>173</v>
      </c>
    </row>
    <row r="11" spans="1:28" ht="15.75">
      <c r="A11" s="79" t="s">
        <v>175</v>
      </c>
      <c r="N11" s="79" t="s">
        <v>176</v>
      </c>
      <c r="AB11" s="79" t="s">
        <v>177</v>
      </c>
    </row>
    <row r="12" spans="1:40" ht="15.75">
      <c r="A12" s="79" t="s">
        <v>178</v>
      </c>
      <c r="N12" s="79" t="s">
        <v>179</v>
      </c>
      <c r="AB12" s="79" t="s">
        <v>180</v>
      </c>
      <c r="AN12" s="79" t="s">
        <v>181</v>
      </c>
    </row>
    <row r="13" ht="15.75">
      <c r="A13" s="79"/>
    </row>
    <row r="14" spans="1:53" ht="15.75">
      <c r="A14" s="178" t="s">
        <v>174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</row>
    <row r="15" ht="15.75">
      <c r="A15" s="79"/>
    </row>
    <row r="16" spans="1:50" s="85" customFormat="1" ht="39" customHeight="1">
      <c r="A16" s="174" t="s">
        <v>63</v>
      </c>
      <c r="B16" s="174"/>
      <c r="C16" s="174"/>
      <c r="D16" s="174" t="s">
        <v>309</v>
      </c>
      <c r="E16" s="174"/>
      <c r="F16" s="174"/>
      <c r="G16" s="174"/>
      <c r="H16" s="174"/>
      <c r="I16" s="174"/>
      <c r="J16" s="174" t="s">
        <v>64</v>
      </c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 t="s">
        <v>182</v>
      </c>
      <c r="W16" s="174"/>
      <c r="X16" s="174"/>
      <c r="Y16" s="174"/>
      <c r="Z16" s="174"/>
      <c r="AA16" s="174"/>
      <c r="AB16" s="174"/>
      <c r="AC16" s="174" t="s">
        <v>65</v>
      </c>
      <c r="AD16" s="174"/>
      <c r="AE16" s="174"/>
      <c r="AF16" s="174"/>
      <c r="AG16" s="174"/>
      <c r="AH16" s="174"/>
      <c r="AI16" s="174"/>
      <c r="AJ16" s="174" t="s">
        <v>66</v>
      </c>
      <c r="AK16" s="174"/>
      <c r="AL16" s="174"/>
      <c r="AM16" s="174"/>
      <c r="AN16" s="174"/>
      <c r="AO16" s="174" t="s">
        <v>67</v>
      </c>
      <c r="AP16" s="174"/>
      <c r="AQ16" s="174"/>
      <c r="AR16" s="174"/>
      <c r="AS16" s="174"/>
      <c r="AT16" s="174" t="s">
        <v>4</v>
      </c>
      <c r="AU16" s="174"/>
      <c r="AV16" s="174"/>
      <c r="AW16" s="174"/>
      <c r="AX16" s="174"/>
    </row>
    <row r="17" spans="1:50" s="85" customFormat="1" ht="39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 t="s">
        <v>22</v>
      </c>
      <c r="K17" s="174"/>
      <c r="L17" s="174"/>
      <c r="M17" s="174"/>
      <c r="N17" s="174" t="s">
        <v>23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</row>
    <row r="18" spans="1:50" s="85" customFormat="1" ht="15.75">
      <c r="A18" s="174">
        <v>1</v>
      </c>
      <c r="B18" s="174"/>
      <c r="C18" s="174"/>
      <c r="D18" s="174">
        <v>39</v>
      </c>
      <c r="E18" s="174"/>
      <c r="F18" s="174"/>
      <c r="G18" s="174"/>
      <c r="H18" s="174"/>
      <c r="I18" s="174"/>
      <c r="J18" s="174">
        <v>0</v>
      </c>
      <c r="K18" s="174"/>
      <c r="L18" s="174"/>
      <c r="M18" s="174"/>
      <c r="N18" s="174">
        <v>0</v>
      </c>
      <c r="O18" s="174"/>
      <c r="P18" s="174"/>
      <c r="Q18" s="174"/>
      <c r="R18" s="174"/>
      <c r="S18" s="174"/>
      <c r="T18" s="174"/>
      <c r="U18" s="174"/>
      <c r="V18" s="175">
        <v>0</v>
      </c>
      <c r="W18" s="175"/>
      <c r="X18" s="175"/>
      <c r="Y18" s="175"/>
      <c r="Z18" s="175"/>
      <c r="AA18" s="175"/>
      <c r="AB18" s="175"/>
      <c r="AC18" s="174">
        <v>2</v>
      </c>
      <c r="AD18" s="174"/>
      <c r="AE18" s="174"/>
      <c r="AF18" s="174"/>
      <c r="AG18" s="174"/>
      <c r="AH18" s="174"/>
      <c r="AI18" s="174"/>
      <c r="AJ18" s="174">
        <v>0</v>
      </c>
      <c r="AK18" s="174"/>
      <c r="AL18" s="174"/>
      <c r="AM18" s="174"/>
      <c r="AN18" s="174"/>
      <c r="AO18" s="174">
        <v>11</v>
      </c>
      <c r="AP18" s="174"/>
      <c r="AQ18" s="174"/>
      <c r="AR18" s="174"/>
      <c r="AS18" s="174"/>
      <c r="AT18" s="174">
        <f>SUM(D18:AS18)</f>
        <v>52</v>
      </c>
      <c r="AU18" s="174"/>
      <c r="AV18" s="174"/>
      <c r="AW18" s="174"/>
      <c r="AX18" s="174"/>
    </row>
    <row r="19" spans="1:50" s="85" customFormat="1" ht="15.75">
      <c r="A19" s="174">
        <v>2</v>
      </c>
      <c r="B19" s="174"/>
      <c r="C19" s="174"/>
      <c r="D19" s="174">
        <v>38</v>
      </c>
      <c r="E19" s="174"/>
      <c r="F19" s="174"/>
      <c r="G19" s="174"/>
      <c r="H19" s="174"/>
      <c r="I19" s="174"/>
      <c r="J19" s="174">
        <v>2</v>
      </c>
      <c r="K19" s="174"/>
      <c r="L19" s="174"/>
      <c r="M19" s="174"/>
      <c r="N19" s="174">
        <v>0</v>
      </c>
      <c r="O19" s="174"/>
      <c r="P19" s="174"/>
      <c r="Q19" s="174"/>
      <c r="R19" s="174"/>
      <c r="S19" s="174"/>
      <c r="T19" s="174"/>
      <c r="U19" s="174"/>
      <c r="V19" s="175">
        <v>0</v>
      </c>
      <c r="W19" s="175"/>
      <c r="X19" s="175"/>
      <c r="Y19" s="175"/>
      <c r="Z19" s="175"/>
      <c r="AA19" s="175"/>
      <c r="AB19" s="175"/>
      <c r="AC19" s="174">
        <v>1</v>
      </c>
      <c r="AD19" s="174"/>
      <c r="AE19" s="174"/>
      <c r="AF19" s="174"/>
      <c r="AG19" s="174"/>
      <c r="AH19" s="174"/>
      <c r="AI19" s="174"/>
      <c r="AJ19" s="174">
        <v>0</v>
      </c>
      <c r="AK19" s="174"/>
      <c r="AL19" s="174"/>
      <c r="AM19" s="174"/>
      <c r="AN19" s="174"/>
      <c r="AO19" s="174">
        <v>11</v>
      </c>
      <c r="AP19" s="174"/>
      <c r="AQ19" s="174"/>
      <c r="AR19" s="174"/>
      <c r="AS19" s="174"/>
      <c r="AT19" s="174">
        <f>SUM(D19:AS19)</f>
        <v>52</v>
      </c>
      <c r="AU19" s="174"/>
      <c r="AV19" s="174"/>
      <c r="AW19" s="174"/>
      <c r="AX19" s="174"/>
    </row>
    <row r="20" spans="1:50" s="85" customFormat="1" ht="15.75">
      <c r="A20" s="174">
        <v>3</v>
      </c>
      <c r="B20" s="174"/>
      <c r="C20" s="174"/>
      <c r="D20" s="174">
        <v>32</v>
      </c>
      <c r="E20" s="174"/>
      <c r="F20" s="174"/>
      <c r="G20" s="174"/>
      <c r="H20" s="174"/>
      <c r="I20" s="174"/>
      <c r="J20" s="174">
        <v>5</v>
      </c>
      <c r="K20" s="174"/>
      <c r="L20" s="174"/>
      <c r="M20" s="174"/>
      <c r="N20" s="174">
        <v>2</v>
      </c>
      <c r="O20" s="174"/>
      <c r="P20" s="174"/>
      <c r="Q20" s="174"/>
      <c r="R20" s="174"/>
      <c r="S20" s="174"/>
      <c r="T20" s="174"/>
      <c r="U20" s="174"/>
      <c r="V20" s="175">
        <v>0</v>
      </c>
      <c r="W20" s="175"/>
      <c r="X20" s="175"/>
      <c r="Y20" s="175"/>
      <c r="Z20" s="175"/>
      <c r="AA20" s="175"/>
      <c r="AB20" s="175"/>
      <c r="AC20" s="174">
        <v>2</v>
      </c>
      <c r="AD20" s="174"/>
      <c r="AE20" s="174"/>
      <c r="AF20" s="174"/>
      <c r="AG20" s="174"/>
      <c r="AH20" s="174"/>
      <c r="AI20" s="174"/>
      <c r="AJ20" s="174">
        <v>0</v>
      </c>
      <c r="AK20" s="174"/>
      <c r="AL20" s="174"/>
      <c r="AM20" s="174"/>
      <c r="AN20" s="174"/>
      <c r="AO20" s="174">
        <v>11</v>
      </c>
      <c r="AP20" s="174"/>
      <c r="AQ20" s="174"/>
      <c r="AR20" s="174"/>
      <c r="AS20" s="174"/>
      <c r="AT20" s="174">
        <f>SUM(D20:AS20)</f>
        <v>52</v>
      </c>
      <c r="AU20" s="174"/>
      <c r="AV20" s="174"/>
      <c r="AW20" s="174"/>
      <c r="AX20" s="174"/>
    </row>
    <row r="21" spans="1:50" s="85" customFormat="1" ht="31.5" customHeight="1">
      <c r="A21" s="174">
        <v>4</v>
      </c>
      <c r="B21" s="174"/>
      <c r="C21" s="174"/>
      <c r="D21" s="174">
        <v>15</v>
      </c>
      <c r="E21" s="174"/>
      <c r="F21" s="174"/>
      <c r="G21" s="174"/>
      <c r="H21" s="174"/>
      <c r="I21" s="174"/>
      <c r="J21" s="174">
        <v>8</v>
      </c>
      <c r="K21" s="174"/>
      <c r="L21" s="174"/>
      <c r="M21" s="174"/>
      <c r="N21" s="174">
        <v>7</v>
      </c>
      <c r="O21" s="174"/>
      <c r="P21" s="174"/>
      <c r="Q21" s="174"/>
      <c r="R21" s="174"/>
      <c r="S21" s="174"/>
      <c r="T21" s="174"/>
      <c r="U21" s="174"/>
      <c r="V21" s="175">
        <v>2</v>
      </c>
      <c r="W21" s="175"/>
      <c r="X21" s="175"/>
      <c r="Y21" s="175"/>
      <c r="Z21" s="175"/>
      <c r="AA21" s="175"/>
      <c r="AB21" s="175"/>
      <c r="AC21" s="174">
        <v>3</v>
      </c>
      <c r="AD21" s="174"/>
      <c r="AE21" s="174"/>
      <c r="AF21" s="174"/>
      <c r="AG21" s="174"/>
      <c r="AH21" s="174"/>
      <c r="AI21" s="174"/>
      <c r="AJ21" s="174">
        <v>6</v>
      </c>
      <c r="AK21" s="174"/>
      <c r="AL21" s="174"/>
      <c r="AM21" s="174"/>
      <c r="AN21" s="174"/>
      <c r="AO21" s="174">
        <v>2</v>
      </c>
      <c r="AP21" s="174"/>
      <c r="AQ21" s="174"/>
      <c r="AR21" s="174"/>
      <c r="AS21" s="174"/>
      <c r="AT21" s="174">
        <f>SUM(D21:AS21)</f>
        <v>43</v>
      </c>
      <c r="AU21" s="174"/>
      <c r="AV21" s="174"/>
      <c r="AW21" s="174"/>
      <c r="AX21" s="174"/>
    </row>
    <row r="22" spans="1:50" s="85" customFormat="1" ht="31.5" customHeight="1">
      <c r="A22" s="174" t="s">
        <v>68</v>
      </c>
      <c r="B22" s="174"/>
      <c r="C22" s="174"/>
      <c r="D22" s="174">
        <f>SUM(D18:I21)</f>
        <v>124</v>
      </c>
      <c r="E22" s="174"/>
      <c r="F22" s="174"/>
      <c r="G22" s="174"/>
      <c r="H22" s="174"/>
      <c r="I22" s="174"/>
      <c r="J22" s="174">
        <f>SUM(J18:M21)</f>
        <v>15</v>
      </c>
      <c r="K22" s="174"/>
      <c r="L22" s="174"/>
      <c r="M22" s="174"/>
      <c r="N22" s="174">
        <f>SUM(N18:U21)</f>
        <v>9</v>
      </c>
      <c r="O22" s="174"/>
      <c r="P22" s="174"/>
      <c r="Q22" s="174"/>
      <c r="R22" s="174"/>
      <c r="S22" s="174"/>
      <c r="T22" s="174"/>
      <c r="U22" s="174"/>
      <c r="V22" s="175">
        <f>SUM(V18:AB21)</f>
        <v>2</v>
      </c>
      <c r="W22" s="175"/>
      <c r="X22" s="175"/>
      <c r="Y22" s="175"/>
      <c r="Z22" s="175"/>
      <c r="AA22" s="175"/>
      <c r="AB22" s="175"/>
      <c r="AC22" s="174">
        <f>SUM(AC18:AI21)</f>
        <v>8</v>
      </c>
      <c r="AD22" s="174"/>
      <c r="AE22" s="174"/>
      <c r="AF22" s="174"/>
      <c r="AG22" s="174"/>
      <c r="AH22" s="174"/>
      <c r="AI22" s="174"/>
      <c r="AJ22" s="174">
        <f>SUM(AJ18:AN21)</f>
        <v>6</v>
      </c>
      <c r="AK22" s="174"/>
      <c r="AL22" s="174"/>
      <c r="AM22" s="174"/>
      <c r="AN22" s="174"/>
      <c r="AO22" s="174">
        <f>SUM(AO18:AS21)</f>
        <v>35</v>
      </c>
      <c r="AP22" s="174"/>
      <c r="AQ22" s="174"/>
      <c r="AR22" s="174"/>
      <c r="AS22" s="174"/>
      <c r="AT22" s="174">
        <f>SUM(AT18:AX21)</f>
        <v>199</v>
      </c>
      <c r="AU22" s="174"/>
      <c r="AV22" s="174"/>
      <c r="AW22" s="174"/>
      <c r="AX22" s="174"/>
    </row>
    <row r="23" ht="15.75">
      <c r="A23" s="79"/>
    </row>
    <row r="24" spans="4:53" ht="26.25"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2"/>
      <c r="AY24" s="2"/>
      <c r="AZ24" s="2"/>
      <c r="BA24" s="2"/>
    </row>
    <row r="25" spans="4:53" ht="26.25">
      <c r="D25" s="84"/>
      <c r="E25" s="84"/>
      <c r="F25" s="84"/>
      <c r="G25" s="84"/>
      <c r="H25" s="84"/>
      <c r="I25" s="3"/>
      <c r="J25" s="84"/>
      <c r="K25" s="84"/>
      <c r="L25" s="84"/>
      <c r="M25" s="3"/>
      <c r="N25" s="3"/>
      <c r="O25" s="84"/>
      <c r="P25" s="84"/>
      <c r="Q25" s="84"/>
      <c r="R25" s="84"/>
      <c r="S25" s="3"/>
      <c r="T25" s="84"/>
      <c r="U25" s="84"/>
      <c r="V25" s="84"/>
      <c r="W25" s="84"/>
      <c r="X25" s="84"/>
      <c r="Y25" s="3"/>
      <c r="Z25" s="84"/>
      <c r="AA25" s="84"/>
      <c r="AB25" s="3"/>
      <c r="AC25" s="84"/>
      <c r="AD25" s="84"/>
      <c r="AE25" s="84"/>
      <c r="AF25" s="84"/>
      <c r="AG25" s="84"/>
      <c r="AH25" s="3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2"/>
      <c r="AY25" s="2"/>
      <c r="AZ25" s="2"/>
      <c r="BA25" s="2"/>
    </row>
    <row r="26" spans="4:53" ht="26.25"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2"/>
      <c r="AY26" s="2"/>
      <c r="AZ26" s="2"/>
      <c r="BA26" s="2"/>
    </row>
  </sheetData>
  <sheetProtection/>
  <mergeCells count="70">
    <mergeCell ref="AO16:AS17"/>
    <mergeCell ref="AT16:AX17"/>
    <mergeCell ref="A18:C18"/>
    <mergeCell ref="A19:C19"/>
    <mergeCell ref="A20:C20"/>
    <mergeCell ref="A21:C21"/>
    <mergeCell ref="D18:I18"/>
    <mergeCell ref="D19:I19"/>
    <mergeCell ref="D20:I20"/>
    <mergeCell ref="D21:I21"/>
    <mergeCell ref="A1:BA1"/>
    <mergeCell ref="A14:BA14"/>
    <mergeCell ref="A16:C17"/>
    <mergeCell ref="D16:I17"/>
    <mergeCell ref="J17:M17"/>
    <mergeCell ref="N17:U17"/>
    <mergeCell ref="J16:U16"/>
    <mergeCell ref="V16:AB17"/>
    <mergeCell ref="AX3:BA3"/>
    <mergeCell ref="AC16:AI17"/>
    <mergeCell ref="AJ16:AN17"/>
    <mergeCell ref="A22:C22"/>
    <mergeCell ref="D22:I22"/>
    <mergeCell ref="J18:M18"/>
    <mergeCell ref="J19:M19"/>
    <mergeCell ref="J20:M20"/>
    <mergeCell ref="J21:M21"/>
    <mergeCell ref="J22:M22"/>
    <mergeCell ref="N18:U18"/>
    <mergeCell ref="N19:U19"/>
    <mergeCell ref="X3:AA3"/>
    <mergeCell ref="AB3:AF3"/>
    <mergeCell ref="AG3:AJ3"/>
    <mergeCell ref="AK3:AN3"/>
    <mergeCell ref="AO3:AS3"/>
    <mergeCell ref="AT3:AW3"/>
    <mergeCell ref="A3:A4"/>
    <mergeCell ref="B3:F3"/>
    <mergeCell ref="G3:J3"/>
    <mergeCell ref="K3:N3"/>
    <mergeCell ref="O3:S3"/>
    <mergeCell ref="T3:W3"/>
    <mergeCell ref="N20:U20"/>
    <mergeCell ref="N21:U21"/>
    <mergeCell ref="N22:U22"/>
    <mergeCell ref="AC18:AI18"/>
    <mergeCell ref="AC19:AI19"/>
    <mergeCell ref="AC20:AI20"/>
    <mergeCell ref="AC21:AI21"/>
    <mergeCell ref="AC22:AI22"/>
    <mergeCell ref="AJ18:AN18"/>
    <mergeCell ref="AJ19:AN19"/>
    <mergeCell ref="AJ20:AN20"/>
    <mergeCell ref="AJ21:AN21"/>
    <mergeCell ref="AJ22:AN22"/>
    <mergeCell ref="AO18:AS18"/>
    <mergeCell ref="AO19:AS19"/>
    <mergeCell ref="AO20:AS20"/>
    <mergeCell ref="AO21:AS21"/>
    <mergeCell ref="AO22:AS22"/>
    <mergeCell ref="AT18:AX18"/>
    <mergeCell ref="AT19:AX19"/>
    <mergeCell ref="AT20:AX20"/>
    <mergeCell ref="AT21:AX21"/>
    <mergeCell ref="AT22:AX22"/>
    <mergeCell ref="V18:AB18"/>
    <mergeCell ref="V19:AB19"/>
    <mergeCell ref="V20:AB20"/>
    <mergeCell ref="V21:AB21"/>
    <mergeCell ref="V22:AB22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3" spans="2:13" ht="15.75">
      <c r="B3" s="181" t="s">
        <v>69</v>
      </c>
      <c r="C3" s="181"/>
      <c r="D3" s="181"/>
      <c r="E3" s="4"/>
      <c r="F3" s="1"/>
      <c r="G3" s="1"/>
      <c r="H3" s="1"/>
      <c r="I3" s="1"/>
      <c r="J3" s="1" t="s">
        <v>70</v>
      </c>
      <c r="K3" s="1"/>
      <c r="L3" s="1"/>
      <c r="M3" s="1"/>
    </row>
    <row r="4" spans="2:13" ht="15.75">
      <c r="B4" s="1" t="s">
        <v>71</v>
      </c>
      <c r="C4" s="1"/>
      <c r="D4" s="1"/>
      <c r="E4" s="1"/>
      <c r="F4" s="1"/>
      <c r="G4" s="1"/>
      <c r="H4" s="1"/>
      <c r="I4" s="1"/>
      <c r="J4" s="1" t="s">
        <v>72</v>
      </c>
      <c r="K4" s="1"/>
      <c r="L4" s="1"/>
      <c r="M4" s="1"/>
    </row>
    <row r="5" spans="2:13" ht="15.75">
      <c r="B5" s="1" t="s">
        <v>80</v>
      </c>
      <c r="C5" s="1"/>
      <c r="D5" s="1"/>
      <c r="E5" s="1"/>
      <c r="F5" s="1"/>
      <c r="G5" s="1"/>
      <c r="H5" s="1"/>
      <c r="I5" s="1"/>
      <c r="J5" s="1" t="s">
        <v>73</v>
      </c>
      <c r="K5" s="1"/>
      <c r="L5" s="1"/>
      <c r="M5" s="1"/>
    </row>
    <row r="6" spans="2:13" ht="15.75">
      <c r="B6" s="1" t="s">
        <v>74</v>
      </c>
      <c r="C6" s="1"/>
      <c r="D6" s="1"/>
      <c r="E6" s="1"/>
      <c r="F6" s="1"/>
      <c r="G6" s="1"/>
      <c r="H6" s="1"/>
      <c r="I6" s="1"/>
      <c r="J6" s="1" t="s">
        <v>75</v>
      </c>
      <c r="K6" s="1"/>
      <c r="L6" s="1"/>
      <c r="M6" s="1"/>
    </row>
    <row r="7" spans="2:13" ht="15.75">
      <c r="B7" s="1" t="s">
        <v>76</v>
      </c>
      <c r="C7" s="1"/>
      <c r="D7" s="1"/>
      <c r="E7" s="1"/>
      <c r="F7" s="1"/>
      <c r="G7" s="1"/>
      <c r="H7" s="1"/>
      <c r="I7" s="1"/>
      <c r="J7" s="1" t="s">
        <v>77</v>
      </c>
      <c r="K7" s="1"/>
      <c r="L7" s="1"/>
      <c r="M7" s="1"/>
    </row>
    <row r="10" spans="7:8" ht="15.75">
      <c r="G10" s="5" t="s">
        <v>78</v>
      </c>
      <c r="H10" s="5"/>
    </row>
    <row r="11" spans="6:8" ht="15">
      <c r="F11" s="6"/>
      <c r="G11" s="6"/>
      <c r="H11" s="7"/>
    </row>
    <row r="12" spans="2:13" ht="15">
      <c r="B12" s="180" t="s">
        <v>79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2:13" ht="15">
      <c r="B13" s="180" t="s">
        <v>96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2:13" ht="15">
      <c r="B14" s="180" t="s">
        <v>97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2:13" ht="15">
      <c r="B15" s="179" t="s">
        <v>98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2:13" ht="15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2:13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5">
      <c r="B18" s="9" t="s">
        <v>99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5">
      <c r="B19" s="8" t="s">
        <v>100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5">
      <c r="B20" s="8" t="s">
        <v>101</v>
      </c>
      <c r="C20" s="9"/>
      <c r="D20" s="9"/>
      <c r="E20" s="9"/>
      <c r="F20" s="8"/>
      <c r="G20" s="8"/>
      <c r="H20" s="8"/>
      <c r="I20" s="8"/>
      <c r="J20" s="8"/>
      <c r="K20" s="8"/>
      <c r="L20" s="8"/>
      <c r="M20" s="8"/>
    </row>
    <row r="21" spans="2:13" ht="15.75">
      <c r="B21" s="5" t="s">
        <v>102</v>
      </c>
      <c r="C21" s="9"/>
      <c r="D21" s="9"/>
      <c r="E21" s="8"/>
      <c r="F21" s="8"/>
      <c r="G21" s="8"/>
      <c r="H21" s="8"/>
      <c r="I21" s="8"/>
      <c r="J21" s="8"/>
      <c r="K21" s="8"/>
      <c r="L21" s="8"/>
      <c r="M21" s="8"/>
    </row>
    <row r="22" spans="2:13" ht="15">
      <c r="B22" s="75" t="s">
        <v>103</v>
      </c>
      <c r="C22" s="9"/>
      <c r="D22" s="9"/>
      <c r="E22" s="9"/>
      <c r="F22" s="8"/>
      <c r="G22" s="8"/>
      <c r="H22" s="8"/>
      <c r="I22" s="8"/>
      <c r="J22" s="8"/>
      <c r="K22" s="8"/>
      <c r="L22" s="8"/>
      <c r="M22" s="8"/>
    </row>
    <row r="23" spans="2:13" ht="15">
      <c r="B23" s="76" t="s">
        <v>104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>
      <c r="B24" s="75" t="s">
        <v>105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5">
      <c r="B25" s="77" t="s">
        <v>106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15">
      <c r="B26" s="76" t="s">
        <v>107</v>
      </c>
    </row>
    <row r="27" ht="15">
      <c r="B27" s="78" t="s">
        <v>108</v>
      </c>
    </row>
    <row r="28" ht="15">
      <c r="B28" s="78" t="s">
        <v>109</v>
      </c>
    </row>
  </sheetData>
  <sheetProtection/>
  <mergeCells count="6">
    <mergeCell ref="B15:M15"/>
    <mergeCell ref="B16:M16"/>
    <mergeCell ref="B12:M12"/>
    <mergeCell ref="B13:M13"/>
    <mergeCell ref="B14:M14"/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VESTA</cp:lastModifiedBy>
  <cp:lastPrinted>2021-09-19T18:06:33Z</cp:lastPrinted>
  <dcterms:created xsi:type="dcterms:W3CDTF">2010-12-02T15:47:34Z</dcterms:created>
  <dcterms:modified xsi:type="dcterms:W3CDTF">2021-09-19T19:20:22Z</dcterms:modified>
  <cp:category/>
  <cp:version/>
  <cp:contentType/>
  <cp:contentStatus/>
</cp:coreProperties>
</file>