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2022" sheetId="1" r:id="rId1"/>
    <sheet name="график" sheetId="2" r:id="rId2"/>
    <sheet name="титульный лист" sheetId="3" r:id="rId3"/>
  </sheets>
  <definedNames>
    <definedName name="_xlnm.Print_Area" localSheetId="0">'2022'!$A$10:$Q$77</definedName>
  </definedNames>
  <calcPr fullCalcOnLoad="1"/>
</workbook>
</file>

<file path=xl/sharedStrings.xml><?xml version="1.0" encoding="utf-8"?>
<sst xmlns="http://schemas.openxmlformats.org/spreadsheetml/2006/main" count="189" uniqueCount="144">
  <si>
    <t>Индекс</t>
  </si>
  <si>
    <t>I курс</t>
  </si>
  <si>
    <t>II курс</t>
  </si>
  <si>
    <t>III курс</t>
  </si>
  <si>
    <t>Всего</t>
  </si>
  <si>
    <t>лабораторных и практических занятий</t>
  </si>
  <si>
    <t>ОП.00</t>
  </si>
  <si>
    <t>ПМ.00</t>
  </si>
  <si>
    <t>Профессиональные модули</t>
  </si>
  <si>
    <t>ПМ.01</t>
  </si>
  <si>
    <t>МДК.01.01</t>
  </si>
  <si>
    <t>МДК.01.02</t>
  </si>
  <si>
    <t>УП.01</t>
  </si>
  <si>
    <t xml:space="preserve"> нед.</t>
  </si>
  <si>
    <t>История</t>
  </si>
  <si>
    <t>Иностранный язык</t>
  </si>
  <si>
    <t>Физическая культура</t>
  </si>
  <si>
    <t>Математика</t>
  </si>
  <si>
    <t>Самостоятельная   работа (час)</t>
  </si>
  <si>
    <t>Учебная нагрузка обучающихся (час)</t>
  </si>
  <si>
    <t>Максимальная</t>
  </si>
  <si>
    <t>Общеобразовательный цикл</t>
  </si>
  <si>
    <t>Физика</t>
  </si>
  <si>
    <t>Разница</t>
  </si>
  <si>
    <t>Общепрофессиональный цикл</t>
  </si>
  <si>
    <t>ОП.01</t>
  </si>
  <si>
    <t>ОП.02</t>
  </si>
  <si>
    <t>ОП.03</t>
  </si>
  <si>
    <t>ФК.00</t>
  </si>
  <si>
    <t>Всего:</t>
  </si>
  <si>
    <t>Дисциплин и МДК</t>
  </si>
  <si>
    <t>Учебная практика</t>
  </si>
  <si>
    <t>Производственная практика</t>
  </si>
  <si>
    <t>Распределение обязательной нагрузки по курсам и семестрам (час)</t>
  </si>
  <si>
    <t>2. План учебного процесса.</t>
  </si>
  <si>
    <t>Экзамены</t>
  </si>
  <si>
    <t>Диф. Зачеты</t>
  </si>
  <si>
    <t>Зачеты</t>
  </si>
  <si>
    <t>О.00</t>
  </si>
  <si>
    <t>2 сем</t>
  </si>
  <si>
    <t>Астрономия</t>
  </si>
  <si>
    <t>Литература</t>
  </si>
  <si>
    <t xml:space="preserve">Русский язык </t>
  </si>
  <si>
    <t>з,з,з,з,дз</t>
  </si>
  <si>
    <t>-,-,-,дз</t>
  </si>
  <si>
    <t>Родной язык</t>
  </si>
  <si>
    <t>Безопасность жизнедеятельности</t>
  </si>
  <si>
    <t>ПМ.02</t>
  </si>
  <si>
    <t>МДК.02.01</t>
  </si>
  <si>
    <t>УП.02</t>
  </si>
  <si>
    <t>ДЗ</t>
  </si>
  <si>
    <t>Э</t>
  </si>
  <si>
    <t>Информатика</t>
  </si>
  <si>
    <t>Основы безопасности жизнедеятельности</t>
  </si>
  <si>
    <t>ГИА</t>
  </si>
  <si>
    <t>-,-,ДЗ</t>
  </si>
  <si>
    <t>-,-,-,ДЗ</t>
  </si>
  <si>
    <t>Основы инженерной графики</t>
  </si>
  <si>
    <t>Основы электротехники</t>
  </si>
  <si>
    <t>Основы материаловедения</t>
  </si>
  <si>
    <t>ОП.04</t>
  </si>
  <si>
    <t>Допуски и технические измерения</t>
  </si>
  <si>
    <t>ОП.05</t>
  </si>
  <si>
    <t>Основы экономики</t>
  </si>
  <si>
    <t>ОП.06</t>
  </si>
  <si>
    <t>Основы технологии сварки и сварочное оборудование</t>
  </si>
  <si>
    <t>Технология производства сварных конструкций</t>
  </si>
  <si>
    <t>МДК.01.03</t>
  </si>
  <si>
    <t>Подготовительные и сборочные операции перед сваркой</t>
  </si>
  <si>
    <t>МДК.01.04</t>
  </si>
  <si>
    <t>Контроль качества сварных соединений</t>
  </si>
  <si>
    <t>Ручная дуговая сварка (наплавка, резка) плавящимся покрытым электродом</t>
  </si>
  <si>
    <t>Техника и технология ручной дуговой сварки (наплавки, резки) покрытыми электродами</t>
  </si>
  <si>
    <t>ПП.02</t>
  </si>
  <si>
    <t>Частично механизированная сварка (наплавка) плавлением</t>
  </si>
  <si>
    <t>Техника и технология частично механизированной сварки (наплавки) плавлением в защитном газе</t>
  </si>
  <si>
    <t>ПМ.05</t>
  </si>
  <si>
    <t>ПМ.04</t>
  </si>
  <si>
    <t>МДК.04.01</t>
  </si>
  <si>
    <t>УП.04</t>
  </si>
  <si>
    <t>ПП.04</t>
  </si>
  <si>
    <t>Газовая сварка (наплавка)</t>
  </si>
  <si>
    <t>МДК.05.01</t>
  </si>
  <si>
    <t>УП.05</t>
  </si>
  <si>
    <t>ПП.05</t>
  </si>
  <si>
    <t>Техника и технология газовой сварки (наплавки)</t>
  </si>
  <si>
    <t>-,ДЗ</t>
  </si>
  <si>
    <t>-,Э</t>
  </si>
  <si>
    <t>ОП.07</t>
  </si>
  <si>
    <t>Основы финансовой грамотности и предпринимательской деятельности</t>
  </si>
  <si>
    <t>ОП.08</t>
  </si>
  <si>
    <t>Эффективное поведение на рынке труда</t>
  </si>
  <si>
    <t>Информационные технологии в профессиональной деятельности</t>
  </si>
  <si>
    <t>ОП.09</t>
  </si>
  <si>
    <t>Технологический профиль15.01.05 "Сварщик (ручной и частично механизированной сварки (наплавки))</t>
  </si>
  <si>
    <t>Химия в профессиональной деятельности</t>
  </si>
  <si>
    <t>Учебный план</t>
  </si>
  <si>
    <t>Форма практической подготовки</t>
  </si>
  <si>
    <t>Минимальная</t>
  </si>
  <si>
    <t>Наименование циклов, разделов, учебных предметов, профессиональных модулей, междисциплинарных курсов, практик</t>
  </si>
  <si>
    <t>Формы промежуточной
аттестации</t>
  </si>
  <si>
    <t>Во взаимодействии с преподавателем</t>
  </si>
  <si>
    <t>Лекции, уроки</t>
  </si>
  <si>
    <t>1 сем</t>
  </si>
  <si>
    <t>3 сем</t>
  </si>
  <si>
    <t>4 сем</t>
  </si>
  <si>
    <t>5 сем</t>
  </si>
  <si>
    <t>6 сем</t>
  </si>
  <si>
    <t>Проверка</t>
  </si>
  <si>
    <t>ПМ.01 Подготовительно-сварочные работы и контроль качества сварных швов после сварки</t>
  </si>
  <si>
    <r>
      <t xml:space="preserve">Консультации на учебную группу по 4 часа в год на обучающегося
</t>
    </r>
    <r>
      <rPr>
        <b/>
        <sz val="12"/>
        <rFont val="Times New Roman"/>
        <family val="1"/>
      </rPr>
      <t xml:space="preserve">Государственная итоговая аттестация
1. Программа подготовки квалифицированных рабочих, служащих
</t>
    </r>
    <r>
      <rPr>
        <sz val="12"/>
        <rFont val="Times New Roman"/>
        <family val="1"/>
      </rPr>
      <t xml:space="preserve">1.1 </t>
    </r>
    <r>
      <rPr>
        <b/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>Выпускная квалификационная работа в форме дипломной работы.
Защита дипломной работы 15.06.по 28.06. (всего 2 нед.)</t>
    </r>
  </si>
  <si>
    <t>-,-,-,-,дз</t>
  </si>
  <si>
    <t>-,-,-Э</t>
  </si>
  <si>
    <t>-,-,-,-,Э</t>
  </si>
  <si>
    <t>-,-,-,-,-,Э</t>
  </si>
  <si>
    <t>-,-,Э</t>
  </si>
  <si>
    <t>Государственная итоговая аттестация</t>
  </si>
  <si>
    <t>Заместитель директора по учебной работе:                                                                            Е. Ю. Орлова</t>
  </si>
  <si>
    <t>Заместитель директора по производственному обучению:                                                      Л. Д. Канарейкина</t>
  </si>
  <si>
    <t>ИП</t>
  </si>
  <si>
    <t>Индивидуальный проект</t>
  </si>
  <si>
    <t>Предметные области</t>
  </si>
  <si>
    <t>Наименование</t>
  </si>
  <si>
    <t>Русский язык и литература</t>
  </si>
  <si>
    <t>Родной язык и родная литература</t>
  </si>
  <si>
    <t>Математика и информатика</t>
  </si>
  <si>
    <t>Иностранные языки</t>
  </si>
  <si>
    <t>Общественные науки</t>
  </si>
  <si>
    <t>Физическая культура, экология, ОБЖ</t>
  </si>
  <si>
    <t>Естественные науки</t>
  </si>
  <si>
    <t>ОО.01</t>
  </si>
  <si>
    <t>ОО.02</t>
  </si>
  <si>
    <t>ОО.03</t>
  </si>
  <si>
    <t>ОО.04</t>
  </si>
  <si>
    <t>ОО.05</t>
  </si>
  <si>
    <t>ОО.06</t>
  </si>
  <si>
    <t>ОО.07</t>
  </si>
  <si>
    <t>ОО.08</t>
  </si>
  <si>
    <t>ОО.09</t>
  </si>
  <si>
    <t>ОО.10</t>
  </si>
  <si>
    <t>ОО.11</t>
  </si>
  <si>
    <t>ОО.12</t>
  </si>
  <si>
    <t>Обществознание</t>
  </si>
  <si>
    <t>-, ДЗ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</si>
</sst>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0.00000"/>
    <numFmt numFmtId="180" formatCode="0.000000"/>
    <numFmt numFmtId="181" formatCode="0.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sz val="20"/>
      <name val="Arial"/>
      <family val="2"/>
    </font>
    <font>
      <b/>
      <sz val="2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FFD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9F54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thick"/>
      <right style="thick"/>
      <top style="thick"/>
      <bottom>
        <color indexed="63"/>
      </bottom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33" borderId="10" xfId="0" applyFont="1" applyFill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0" fontId="51" fillId="2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3" xfId="0" applyFont="1" applyBorder="1" applyAlignment="1">
      <alignment/>
    </xf>
    <xf numFmtId="0" fontId="8" fillId="0" borderId="13" xfId="0" applyFont="1" applyBorder="1" applyAlignment="1">
      <alignment/>
    </xf>
    <xf numFmtId="16" fontId="9" fillId="0" borderId="14" xfId="0" applyNumberFormat="1" applyFont="1" applyBorder="1" applyAlignment="1">
      <alignment horizontal="distributed" vertical="distributed" textRotation="90"/>
    </xf>
    <xf numFmtId="17" fontId="9" fillId="0" borderId="14" xfId="0" applyNumberFormat="1" applyFont="1" applyBorder="1" applyAlignment="1">
      <alignment horizontal="distributed" vertical="distributed" textRotation="90"/>
    </xf>
    <xf numFmtId="0" fontId="9" fillId="0" borderId="14" xfId="0" applyFont="1" applyBorder="1" applyAlignment="1">
      <alignment horizontal="distributed" vertical="distributed" textRotation="90"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4" xfId="0" applyFont="1" applyBorder="1" applyAlignment="1">
      <alignment/>
    </xf>
    <xf numFmtId="0" fontId="3" fillId="6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14" xfId="0" applyFont="1" applyBorder="1" applyAlignment="1">
      <alignment/>
    </xf>
    <xf numFmtId="0" fontId="3" fillId="0" borderId="0" xfId="0" applyFont="1" applyAlignment="1">
      <alignment horizontal="left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2" fillId="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6" borderId="10" xfId="0" applyFont="1" applyFill="1" applyBorder="1" applyAlignment="1">
      <alignment horizontal="center" vertical="top" wrapText="1"/>
    </xf>
    <xf numFmtId="0" fontId="2" fillId="13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1" fontId="3" fillId="36" borderId="10" xfId="0" applyNumberFormat="1" applyFont="1" applyFill="1" applyBorder="1" applyAlignment="1">
      <alignment horizontal="center" vertical="top" wrapText="1"/>
    </xf>
    <xf numFmtId="0" fontId="51" fillId="0" borderId="0" xfId="0" applyNumberFormat="1" applyFont="1" applyAlignment="1" applyProtection="1">
      <alignment/>
      <protection locked="0"/>
    </xf>
    <xf numFmtId="0" fontId="51" fillId="0" borderId="10" xfId="0" applyNumberFormat="1" applyFont="1" applyBorder="1" applyAlignment="1" applyProtection="1">
      <alignment horizontal="center"/>
      <protection locked="0"/>
    </xf>
    <xf numFmtId="0" fontId="51" fillId="0" borderId="0" xfId="0" applyNumberFormat="1" applyFont="1" applyBorder="1" applyAlignment="1" applyProtection="1">
      <alignment horizontal="center"/>
      <protection locked="0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13" borderId="11" xfId="0" applyNumberFormat="1" applyFont="1" applyFill="1" applyBorder="1" applyAlignment="1" applyProtection="1">
      <alignment horizontal="center" wrapText="1"/>
      <protection locked="0"/>
    </xf>
    <xf numFmtId="0" fontId="2" fillId="31" borderId="11" xfId="0" applyNumberFormat="1" applyFont="1" applyFill="1" applyBorder="1" applyAlignment="1" applyProtection="1">
      <alignment horizontal="center" wrapText="1"/>
      <protection locked="0"/>
    </xf>
    <xf numFmtId="0" fontId="51" fillId="0" borderId="0" xfId="0" applyNumberFormat="1" applyFont="1" applyFill="1" applyBorder="1" applyAlignment="1" applyProtection="1">
      <alignment/>
      <protection locked="0"/>
    </xf>
    <xf numFmtId="0" fontId="2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top" wrapText="1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NumberFormat="1" applyFont="1" applyBorder="1" applyAlignment="1" applyProtection="1">
      <alignment horizontal="center" vertical="center" wrapText="1"/>
      <protection locked="0"/>
    </xf>
    <xf numFmtId="0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4" xfId="0" applyNumberFormat="1" applyFont="1" applyFill="1" applyBorder="1" applyAlignment="1" applyProtection="1">
      <alignment horizontal="center"/>
      <protection locked="0"/>
    </xf>
    <xf numFmtId="0" fontId="51" fillId="0" borderId="20" xfId="0" applyNumberFormat="1" applyFont="1" applyFill="1" applyBorder="1" applyAlignment="1" applyProtection="1">
      <alignment horizontal="center"/>
      <protection locked="0"/>
    </xf>
    <xf numFmtId="0" fontId="52" fillId="0" borderId="0" xfId="0" applyNumberFormat="1" applyFont="1" applyFill="1" applyBorder="1" applyAlignment="1" applyProtection="1">
      <alignment horizontal="center"/>
      <protection locked="0"/>
    </xf>
    <xf numFmtId="0" fontId="52" fillId="0" borderId="14" xfId="0" applyNumberFormat="1" applyFont="1" applyFill="1" applyBorder="1" applyAlignment="1" applyProtection="1">
      <alignment horizontal="center"/>
      <protection locked="0"/>
    </xf>
    <xf numFmtId="0" fontId="51" fillId="0" borderId="0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Fill="1" applyAlignment="1">
      <alignment/>
    </xf>
    <xf numFmtId="1" fontId="51" fillId="0" borderId="0" xfId="0" applyNumberFormat="1" applyFont="1" applyFill="1" applyAlignment="1">
      <alignment horizontal="center"/>
    </xf>
    <xf numFmtId="0" fontId="51" fillId="2" borderId="0" xfId="0" applyFont="1" applyFill="1" applyAlignment="1">
      <alignment/>
    </xf>
    <xf numFmtId="0" fontId="51" fillId="33" borderId="0" xfId="0" applyFont="1" applyFill="1" applyAlignment="1">
      <alignment/>
    </xf>
    <xf numFmtId="0" fontId="54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3" fillId="0" borderId="11" xfId="0" applyFont="1" applyBorder="1" applyAlignment="1" applyProtection="1">
      <alignment horizontal="left" wrapText="1"/>
      <protection hidden="1"/>
    </xf>
    <xf numFmtId="0" fontId="3" fillId="0" borderId="11" xfId="0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34" borderId="11" xfId="0" applyNumberFormat="1" applyFont="1" applyFill="1" applyBorder="1" applyAlignment="1">
      <alignment horizontal="center" wrapText="1"/>
    </xf>
    <xf numFmtId="49" fontId="2" fillId="13" borderId="11" xfId="0" applyNumberFormat="1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49" fontId="2" fillId="8" borderId="11" xfId="0" applyNumberFormat="1" applyFont="1" applyFill="1" applyBorder="1" applyAlignment="1">
      <alignment horizontal="center" wrapText="1"/>
    </xf>
    <xf numFmtId="0" fontId="3" fillId="2" borderId="11" xfId="0" applyNumberFormat="1" applyFont="1" applyFill="1" applyBorder="1" applyAlignment="1" applyProtection="1">
      <alignment horizontal="center" wrapText="1"/>
      <protection locked="0"/>
    </xf>
    <xf numFmtId="49" fontId="2" fillId="31" borderId="11" xfId="0" applyNumberFormat="1" applyFont="1" applyFill="1" applyBorder="1" applyAlignment="1">
      <alignment horizontal="center" wrapText="1"/>
    </xf>
    <xf numFmtId="49" fontId="3" fillId="31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wrapText="1"/>
    </xf>
    <xf numFmtId="0" fontId="2" fillId="13" borderId="11" xfId="0" applyFont="1" applyFill="1" applyBorder="1" applyAlignment="1">
      <alignment horizontal="center" wrapText="1"/>
    </xf>
    <xf numFmtId="0" fontId="2" fillId="13" borderId="11" xfId="0" applyFont="1" applyFill="1" applyBorder="1" applyAlignment="1" applyProtection="1">
      <alignment horizontal="left" wrapText="1"/>
      <protection hidden="1"/>
    </xf>
    <xf numFmtId="0" fontId="3" fillId="34" borderId="11" xfId="0" applyFont="1" applyFill="1" applyBorder="1" applyAlignment="1" applyProtection="1">
      <alignment horizontal="left" wrapText="1"/>
      <protection hidden="1"/>
    </xf>
    <xf numFmtId="1" fontId="2" fillId="38" borderId="11" xfId="0" applyNumberFormat="1" applyFont="1" applyFill="1" applyBorder="1" applyAlignment="1">
      <alignment horizontal="center" wrapText="1"/>
    </xf>
    <xf numFmtId="1" fontId="3" fillId="0" borderId="11" xfId="0" applyNumberFormat="1" applyFont="1" applyBorder="1" applyAlignment="1" applyProtection="1">
      <alignment horizontal="center" wrapText="1"/>
      <protection hidden="1"/>
    </xf>
    <xf numFmtId="0" fontId="2" fillId="8" borderId="11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wrapText="1"/>
    </xf>
    <xf numFmtId="0" fontId="3" fillId="34" borderId="11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2" fillId="13" borderId="11" xfId="0" applyFont="1" applyFill="1" applyBorder="1" applyAlignment="1">
      <alignment horizontal="left" wrapText="1"/>
    </xf>
    <xf numFmtId="0" fontId="3" fillId="31" borderId="11" xfId="0" applyFont="1" applyFill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center"/>
    </xf>
    <xf numFmtId="0" fontId="2" fillId="31" borderId="11" xfId="0" applyFont="1" applyFill="1" applyBorder="1" applyAlignment="1">
      <alignment horizontal="left" wrapText="1"/>
    </xf>
    <xf numFmtId="0" fontId="3" fillId="37" borderId="11" xfId="0" applyFont="1" applyFill="1" applyBorder="1" applyAlignment="1">
      <alignment wrapText="1"/>
    </xf>
    <xf numFmtId="0" fontId="4" fillId="0" borderId="18" xfId="0" applyNumberFormat="1" applyFont="1" applyBorder="1" applyAlignment="1" applyProtection="1">
      <alignment horizontal="center" vertical="top" wrapText="1"/>
      <protection hidden="1" locked="0"/>
    </xf>
    <xf numFmtId="0" fontId="5" fillId="0" borderId="12" xfId="0" applyFont="1" applyBorder="1" applyAlignment="1">
      <alignment horizontal="center" vertical="top" wrapText="1"/>
    </xf>
    <xf numFmtId="0" fontId="55" fillId="0" borderId="21" xfId="0" applyNumberFormat="1" applyFont="1" applyFill="1" applyBorder="1" applyAlignment="1" applyProtection="1">
      <alignment horizontal="center"/>
      <protection locked="0"/>
    </xf>
    <xf numFmtId="0" fontId="55" fillId="0" borderId="14" xfId="0" applyNumberFormat="1" applyFont="1" applyFill="1" applyBorder="1" applyAlignment="1" applyProtection="1">
      <alignment horizontal="center"/>
      <protection locked="0"/>
    </xf>
    <xf numFmtId="0" fontId="2" fillId="37" borderId="11" xfId="0" applyFont="1" applyFill="1" applyBorder="1" applyAlignment="1">
      <alignment horizontal="center" wrapText="1"/>
    </xf>
    <xf numFmtId="0" fontId="4" fillId="0" borderId="0" xfId="0" applyFont="1" applyAlignment="1">
      <alignment horizontal="left" indent="1"/>
    </xf>
    <xf numFmtId="0" fontId="2" fillId="8" borderId="11" xfId="0" applyNumberFormat="1" applyFont="1" applyFill="1" applyBorder="1" applyAlignment="1" applyProtection="1">
      <alignment horizontal="center" wrapText="1"/>
      <protection locked="0"/>
    </xf>
    <xf numFmtId="1" fontId="3" fillId="4" borderId="11" xfId="0" applyNumberFormat="1" applyFont="1" applyFill="1" applyBorder="1" applyAlignment="1">
      <alignment horizontal="center" wrapText="1"/>
    </xf>
    <xf numFmtId="0" fontId="3" fillId="1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2" borderId="11" xfId="0" applyNumberFormat="1" applyFont="1" applyFill="1" applyBorder="1" applyAlignment="1" applyProtection="1">
      <alignment horizontal="center" wrapText="1"/>
      <protection locked="0"/>
    </xf>
    <xf numFmtId="0" fontId="51" fillId="0" borderId="14" xfId="0" applyNumberFormat="1" applyFont="1" applyFill="1" applyBorder="1" applyAlignment="1" applyProtection="1">
      <alignment/>
      <protection locked="0"/>
    </xf>
    <xf numFmtId="0" fontId="51" fillId="0" borderId="20" xfId="0" applyNumberFormat="1" applyFont="1" applyFill="1" applyBorder="1" applyAlignment="1" applyProtection="1">
      <alignment/>
      <protection locked="0"/>
    </xf>
    <xf numFmtId="0" fontId="52" fillId="0" borderId="0" xfId="0" applyNumberFormat="1" applyFont="1" applyFill="1" applyBorder="1" applyAlignment="1" applyProtection="1">
      <alignment/>
      <protection locked="0"/>
    </xf>
    <xf numFmtId="0" fontId="52" fillId="0" borderId="21" xfId="0" applyNumberFormat="1" applyFont="1" applyFill="1" applyBorder="1" applyAlignment="1" applyProtection="1">
      <alignment horizontal="center" wrapText="1"/>
      <protection hidden="1" locked="0"/>
    </xf>
    <xf numFmtId="1" fontId="52" fillId="0" borderId="21" xfId="0" applyNumberFormat="1" applyFont="1" applyFill="1" applyBorder="1" applyAlignment="1" applyProtection="1">
      <alignment horizontal="center" wrapText="1"/>
      <protection hidden="1" locked="0"/>
    </xf>
    <xf numFmtId="0" fontId="52" fillId="0" borderId="0" xfId="0" applyNumberFormat="1" applyFont="1" applyFill="1" applyBorder="1" applyAlignment="1" applyProtection="1">
      <alignment horizontal="center" wrapText="1"/>
      <protection hidden="1" locked="0"/>
    </xf>
    <xf numFmtId="0" fontId="51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Alignment="1">
      <alignment/>
    </xf>
    <xf numFmtId="0" fontId="3" fillId="0" borderId="0" xfId="0" applyNumberFormat="1" applyFont="1" applyBorder="1" applyAlignment="1" applyProtection="1">
      <alignment horizontal="center"/>
      <protection locked="0"/>
    </xf>
    <xf numFmtId="0" fontId="3" fillId="0" borderId="22" xfId="0" applyNumberFormat="1" applyFont="1" applyBorder="1" applyAlignment="1" applyProtection="1">
      <alignment horizontal="center"/>
      <protection locked="0"/>
    </xf>
    <xf numFmtId="0" fontId="4" fillId="34" borderId="11" xfId="0" applyNumberFormat="1" applyFont="1" applyFill="1" applyBorder="1" applyAlignment="1" applyProtection="1">
      <alignment horizontal="center" vertical="top" wrapText="1"/>
      <protection locked="0"/>
    </xf>
    <xf numFmtId="0" fontId="3" fillId="34" borderId="11" xfId="0" applyFont="1" applyFill="1" applyBorder="1" applyAlignment="1" applyProtection="1">
      <alignment horizontal="left" vertical="center" wrapText="1"/>
      <protection hidden="1"/>
    </xf>
    <xf numFmtId="49" fontId="3" fillId="34" borderId="11" xfId="0" applyNumberFormat="1" applyFont="1" applyFill="1" applyBorder="1" applyAlignment="1">
      <alignment wrapText="1"/>
    </xf>
    <xf numFmtId="0" fontId="3" fillId="2" borderId="11" xfId="0" applyNumberFormat="1" applyFont="1" applyFill="1" applyBorder="1" applyAlignment="1" applyProtection="1">
      <alignment wrapText="1"/>
      <protection locked="0"/>
    </xf>
    <xf numFmtId="1" fontId="3" fillId="4" borderId="11" xfId="0" applyNumberFormat="1" applyFont="1" applyFill="1" applyBorder="1" applyAlignment="1">
      <alignment wrapText="1"/>
    </xf>
    <xf numFmtId="0" fontId="3" fillId="10" borderId="11" xfId="0" applyFont="1" applyFill="1" applyBorder="1" applyAlignment="1">
      <alignment wrapText="1"/>
    </xf>
    <xf numFmtId="1" fontId="2" fillId="38" borderId="11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vertical="top" wrapText="1"/>
    </xf>
    <xf numFmtId="0" fontId="52" fillId="0" borderId="21" xfId="0" applyNumberFormat="1" applyFont="1" applyFill="1" applyBorder="1" applyAlignment="1" applyProtection="1">
      <alignment wrapText="1"/>
      <protection hidden="1" locked="0"/>
    </xf>
    <xf numFmtId="0" fontId="52" fillId="0" borderId="14" xfId="0" applyNumberFormat="1" applyFont="1" applyFill="1" applyBorder="1" applyAlignment="1" applyProtection="1">
      <alignment/>
      <protection locked="0"/>
    </xf>
    <xf numFmtId="0" fontId="3" fillId="0" borderId="10" xfId="0" applyFont="1" applyBorder="1" applyAlignment="1">
      <alignment vertical="top" wrapText="1"/>
    </xf>
    <xf numFmtId="0" fontId="3" fillId="40" borderId="11" xfId="0" applyFont="1" applyFill="1" applyBorder="1" applyAlignment="1">
      <alignment wrapText="1"/>
    </xf>
    <xf numFmtId="1" fontId="3" fillId="34" borderId="11" xfId="0" applyNumberFormat="1" applyFont="1" applyFill="1" applyBorder="1" applyAlignment="1" applyProtection="1">
      <alignment horizontal="center" wrapText="1"/>
      <protection hidden="1"/>
    </xf>
    <xf numFmtId="0" fontId="51" fillId="0" borderId="10" xfId="0" applyFont="1" applyBorder="1" applyAlignment="1">
      <alignment horizontal="center"/>
    </xf>
    <xf numFmtId="0" fontId="2" fillId="0" borderId="18" xfId="0" applyNumberFormat="1" applyFont="1" applyBorder="1" applyAlignment="1" applyProtection="1">
      <alignment horizontal="center" vertical="center" textRotation="90" wrapText="1"/>
      <protection locked="0"/>
    </xf>
    <xf numFmtId="0" fontId="2" fillId="0" borderId="23" xfId="0" applyNumberFormat="1" applyFont="1" applyBorder="1" applyAlignment="1" applyProtection="1">
      <alignment horizontal="center" vertical="center" textRotation="90" wrapText="1"/>
      <protection locked="0"/>
    </xf>
    <xf numFmtId="0" fontId="2" fillId="0" borderId="19" xfId="0" applyNumberFormat="1" applyFont="1" applyBorder="1" applyAlignment="1" applyProtection="1">
      <alignment horizontal="center" vertical="center" textRotation="90" wrapText="1"/>
      <protection locked="0"/>
    </xf>
    <xf numFmtId="0" fontId="2" fillId="0" borderId="24" xfId="0" applyNumberFormat="1" applyFont="1" applyBorder="1" applyAlignment="1" applyProtection="1">
      <alignment horizontal="center" vertical="center" textRotation="90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4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26" xfId="0" applyNumberFormat="1" applyFont="1" applyBorder="1" applyAlignment="1" applyProtection="1">
      <alignment horizontal="center" vertical="center" wrapText="1"/>
      <protection locked="0"/>
    </xf>
    <xf numFmtId="0" fontId="2" fillId="0" borderId="27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28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" fillId="34" borderId="11" xfId="0" applyFont="1" applyFill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left" vertical="top" wrapText="1"/>
    </xf>
    <xf numFmtId="0" fontId="2" fillId="0" borderId="22" xfId="0" applyNumberFormat="1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0" xfId="0" applyNumberFormat="1" applyFont="1" applyBorder="1" applyAlignment="1" applyProtection="1">
      <alignment horizontal="center"/>
      <protection locked="0"/>
    </xf>
    <xf numFmtId="0" fontId="3" fillId="0" borderId="31" xfId="0" applyNumberFormat="1" applyFont="1" applyBorder="1" applyAlignment="1" applyProtection="1">
      <alignment horizontal="center"/>
      <protection locked="0"/>
    </xf>
    <xf numFmtId="0" fontId="3" fillId="0" borderId="32" xfId="0" applyNumberFormat="1" applyFont="1" applyBorder="1" applyAlignment="1" applyProtection="1">
      <alignment horizontal="center"/>
      <protection locked="0"/>
    </xf>
    <xf numFmtId="0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13" borderId="25" xfId="0" applyFont="1" applyFill="1" applyBorder="1" applyAlignment="1">
      <alignment horizontal="center" wrapText="1"/>
    </xf>
    <xf numFmtId="0" fontId="2" fillId="13" borderId="16" xfId="0" applyFont="1" applyFill="1" applyBorder="1" applyAlignment="1">
      <alignment horizontal="center" wrapText="1"/>
    </xf>
    <xf numFmtId="0" fontId="3" fillId="34" borderId="18" xfId="0" applyFont="1" applyFill="1" applyBorder="1" applyAlignment="1" applyProtection="1">
      <alignment horizontal="left" vertical="center" wrapText="1"/>
      <protection hidden="1"/>
    </xf>
    <xf numFmtId="0" fontId="3" fillId="34" borderId="19" xfId="0" applyFont="1" applyFill="1" applyBorder="1" applyAlignment="1" applyProtection="1">
      <alignment horizontal="left" vertical="center" wrapText="1"/>
      <protection hidden="1"/>
    </xf>
    <xf numFmtId="0" fontId="3" fillId="34" borderId="25" xfId="0" applyFont="1" applyFill="1" applyBorder="1" applyAlignment="1">
      <alignment wrapText="1"/>
    </xf>
    <xf numFmtId="0" fontId="3" fillId="34" borderId="16" xfId="0" applyFont="1" applyFill="1" applyBorder="1" applyAlignment="1">
      <alignment wrapText="1"/>
    </xf>
    <xf numFmtId="0" fontId="3" fillId="34" borderId="25" xfId="0" applyFont="1" applyFill="1" applyBorder="1" applyAlignment="1" applyProtection="1">
      <alignment horizontal="left" vertical="center" wrapText="1"/>
      <protection hidden="1"/>
    </xf>
    <xf numFmtId="0" fontId="3" fillId="34" borderId="16" xfId="0" applyFont="1" applyFill="1" applyBorder="1" applyAlignment="1" applyProtection="1">
      <alignment horizontal="left" vertical="center" wrapText="1"/>
      <protection hidden="1"/>
    </xf>
    <xf numFmtId="0" fontId="3" fillId="34" borderId="23" xfId="0" applyFont="1" applyFill="1" applyBorder="1" applyAlignment="1" applyProtection="1">
      <alignment horizontal="left" vertical="center" wrapText="1"/>
      <protection hidden="1"/>
    </xf>
    <xf numFmtId="0" fontId="2" fillId="8" borderId="25" xfId="0" applyFont="1" applyFill="1" applyBorder="1" applyAlignment="1">
      <alignment horizontal="center" wrapText="1"/>
    </xf>
    <xf numFmtId="0" fontId="2" fillId="8" borderId="16" xfId="0" applyFont="1" applyFill="1" applyBorder="1" applyAlignment="1">
      <alignment horizontal="center" wrapText="1"/>
    </xf>
    <xf numFmtId="0" fontId="0" fillId="0" borderId="19" xfId="0" applyBorder="1" applyAlignment="1">
      <alignment horizontal="left" vertical="center" wrapText="1"/>
    </xf>
    <xf numFmtId="0" fontId="2" fillId="31" borderId="25" xfId="0" applyFont="1" applyFill="1" applyBorder="1" applyAlignment="1">
      <alignment horizontal="center" wrapText="1"/>
    </xf>
    <xf numFmtId="0" fontId="2" fillId="31" borderId="16" xfId="0" applyFont="1" applyFill="1" applyBorder="1" applyAlignment="1">
      <alignment horizontal="center" wrapText="1"/>
    </xf>
    <xf numFmtId="0" fontId="3" fillId="0" borderId="2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49" fontId="3" fillId="0" borderId="25" xfId="0" applyNumberFormat="1" applyFont="1" applyBorder="1" applyAlignment="1">
      <alignment wrapText="1"/>
    </xf>
    <xf numFmtId="49" fontId="3" fillId="0" borderId="16" xfId="0" applyNumberFormat="1" applyFont="1" applyBorder="1" applyAlignment="1">
      <alignment wrapText="1"/>
    </xf>
    <xf numFmtId="0" fontId="3" fillId="0" borderId="2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34" borderId="25" xfId="0" applyFont="1" applyFill="1" applyBorder="1" applyAlignment="1">
      <alignment horizontal="left" wrapText="1"/>
    </xf>
    <xf numFmtId="0" fontId="3" fillId="34" borderId="16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2" fillId="13" borderId="25" xfId="0" applyFont="1" applyFill="1" applyBorder="1" applyAlignment="1">
      <alignment horizontal="left" wrapText="1"/>
    </xf>
    <xf numFmtId="0" fontId="2" fillId="13" borderId="16" xfId="0" applyFont="1" applyFill="1" applyBorder="1" applyAlignment="1">
      <alignment horizontal="left" wrapText="1"/>
    </xf>
    <xf numFmtId="0" fontId="3" fillId="37" borderId="25" xfId="0" applyFont="1" applyFill="1" applyBorder="1" applyAlignment="1">
      <alignment horizontal="center" wrapText="1"/>
    </xf>
    <xf numFmtId="0" fontId="3" fillId="37" borderId="16" xfId="0" applyFont="1" applyFill="1" applyBorder="1" applyAlignment="1">
      <alignment horizontal="center" wrapText="1"/>
    </xf>
    <xf numFmtId="0" fontId="2" fillId="31" borderId="25" xfId="0" applyFont="1" applyFill="1" applyBorder="1" applyAlignment="1">
      <alignment horizontal="left" wrapText="1"/>
    </xf>
    <xf numFmtId="0" fontId="2" fillId="31" borderId="16" xfId="0" applyFont="1" applyFill="1" applyBorder="1" applyAlignment="1">
      <alignment horizontal="left" wrapText="1"/>
    </xf>
    <xf numFmtId="0" fontId="10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distributed" textRotation="90"/>
    </xf>
    <xf numFmtId="0" fontId="3" fillId="0" borderId="14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3" fillId="0" borderId="33" xfId="0" applyFont="1" applyBorder="1" applyAlignment="1">
      <alignment horizontal="left" inden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2"/>
  <sheetViews>
    <sheetView tabSelected="1" zoomScale="85" zoomScaleNormal="85" zoomScaleSheetLayoutView="75" zoomScalePageLayoutView="55" workbookViewId="0" topLeftCell="A10">
      <pane ySplit="9" topLeftCell="A19" activePane="bottomLeft" state="frozen"/>
      <selection pane="topLeft" activeCell="A10" sqref="A10"/>
      <selection pane="bottomLeft" activeCell="V16" sqref="V16"/>
    </sheetView>
  </sheetViews>
  <sheetFormatPr defaultColWidth="9.140625" defaultRowHeight="15"/>
  <cols>
    <col min="1" max="1" width="12.8515625" style="35" customWidth="1"/>
    <col min="2" max="3" width="30.7109375" style="35" customWidth="1"/>
    <col min="4" max="4" width="10.7109375" style="35" customWidth="1"/>
    <col min="5" max="6" width="8.7109375" style="50" customWidth="1"/>
    <col min="7" max="10" width="8.7109375" style="35" customWidth="1"/>
    <col min="11" max="11" width="11.7109375" style="35" customWidth="1"/>
    <col min="12" max="17" width="8.7109375" style="35" customWidth="1"/>
    <col min="18" max="18" width="0.13671875" style="35" customWidth="1"/>
    <col min="19" max="19" width="12.8515625" style="121" customWidth="1"/>
    <col min="20" max="20" width="12.8515625" style="64" customWidth="1"/>
    <col min="21" max="16384" width="9.140625" style="35" customWidth="1"/>
  </cols>
  <sheetData>
    <row r="1" spans="1:20" ht="15.75">
      <c r="A1" s="3"/>
      <c r="B1" s="67"/>
      <c r="C1" s="67"/>
      <c r="D1" s="3"/>
      <c r="E1" s="44"/>
      <c r="F1" s="44"/>
      <c r="G1" s="3"/>
      <c r="H1" s="3"/>
      <c r="I1" s="68"/>
      <c r="J1" s="3"/>
      <c r="K1" s="3"/>
      <c r="L1" s="3"/>
      <c r="M1" s="3"/>
      <c r="N1" s="3"/>
      <c r="O1" s="3"/>
      <c r="P1" s="3"/>
      <c r="Q1" s="3"/>
      <c r="R1" s="3"/>
      <c r="S1" s="115"/>
      <c r="T1" s="60"/>
    </row>
    <row r="2" spans="1:20" ht="15.75">
      <c r="A2" s="3"/>
      <c r="B2" s="67"/>
      <c r="C2" s="67"/>
      <c r="D2" s="3"/>
      <c r="E2" s="44"/>
      <c r="F2" s="44"/>
      <c r="G2" s="3"/>
      <c r="H2" s="3"/>
      <c r="I2" s="68"/>
      <c r="J2" s="3"/>
      <c r="K2" s="3"/>
      <c r="L2" s="3"/>
      <c r="M2" s="3"/>
      <c r="N2" s="3"/>
      <c r="O2" s="3"/>
      <c r="P2" s="3"/>
      <c r="Q2" s="3"/>
      <c r="R2" s="3"/>
      <c r="S2" s="115"/>
      <c r="T2" s="60"/>
    </row>
    <row r="3" spans="1:20" ht="15.75">
      <c r="A3" s="3"/>
      <c r="B3" s="67"/>
      <c r="C3" s="67"/>
      <c r="D3" s="3"/>
      <c r="E3" s="44"/>
      <c r="F3" s="44"/>
      <c r="G3" s="3"/>
      <c r="H3" s="3"/>
      <c r="I3" s="68"/>
      <c r="J3" s="3"/>
      <c r="K3" s="3"/>
      <c r="L3" s="3"/>
      <c r="M3" s="3"/>
      <c r="N3" s="3"/>
      <c r="O3" s="3"/>
      <c r="P3" s="3"/>
      <c r="Q3" s="3"/>
      <c r="R3" s="3"/>
      <c r="S3" s="115"/>
      <c r="T3" s="60"/>
    </row>
    <row r="4" spans="1:20" ht="15.75">
      <c r="A4" s="3"/>
      <c r="B4" s="67"/>
      <c r="C4" s="67"/>
      <c r="D4" s="3"/>
      <c r="E4" s="44"/>
      <c r="F4" s="44"/>
      <c r="G4" s="3"/>
      <c r="H4" s="3"/>
      <c r="I4" s="68"/>
      <c r="J4" s="3"/>
      <c r="K4" s="3"/>
      <c r="L4" s="3"/>
      <c r="M4" s="3"/>
      <c r="N4" s="3"/>
      <c r="O4" s="3"/>
      <c r="P4" s="3"/>
      <c r="Q4" s="3"/>
      <c r="R4" s="3"/>
      <c r="S4" s="115"/>
      <c r="T4" s="60"/>
    </row>
    <row r="5" spans="1:20" ht="15.75">
      <c r="A5" s="3"/>
      <c r="B5" s="67"/>
      <c r="C5" s="67"/>
      <c r="D5" s="3"/>
      <c r="E5" s="44"/>
      <c r="F5" s="44"/>
      <c r="G5" s="3"/>
      <c r="H5" s="3"/>
      <c r="I5" s="68"/>
      <c r="J5" s="3"/>
      <c r="K5" s="3"/>
      <c r="L5" s="3"/>
      <c r="M5" s="3"/>
      <c r="N5" s="3"/>
      <c r="O5" s="3"/>
      <c r="P5" s="3"/>
      <c r="Q5" s="3"/>
      <c r="R5" s="3"/>
      <c r="S5" s="115"/>
      <c r="T5" s="60"/>
    </row>
    <row r="6" spans="1:20" ht="15.75">
      <c r="A6" s="3"/>
      <c r="B6" s="67"/>
      <c r="C6" s="67"/>
      <c r="D6" s="3"/>
      <c r="E6" s="44"/>
      <c r="F6" s="44"/>
      <c r="G6" s="3"/>
      <c r="H6" s="3"/>
      <c r="I6" s="68"/>
      <c r="J6" s="3"/>
      <c r="K6" s="3"/>
      <c r="L6" s="3"/>
      <c r="M6" s="3"/>
      <c r="N6" s="3"/>
      <c r="O6" s="3"/>
      <c r="P6" s="3"/>
      <c r="Q6" s="3"/>
      <c r="R6" s="3"/>
      <c r="S6" s="115"/>
      <c r="T6" s="60"/>
    </row>
    <row r="7" spans="1:20" ht="16.5" thickBot="1">
      <c r="A7" s="138" t="s">
        <v>34</v>
      </c>
      <c r="B7" s="138"/>
      <c r="C7" s="138"/>
      <c r="D7" s="138"/>
      <c r="E7" s="45"/>
      <c r="F7" s="45"/>
      <c r="G7" s="1"/>
      <c r="H7" s="1"/>
      <c r="I7" s="2"/>
      <c r="J7" s="1"/>
      <c r="K7" s="3"/>
      <c r="L7" s="3"/>
      <c r="M7" s="3"/>
      <c r="N7" s="3"/>
      <c r="O7" s="3"/>
      <c r="P7" s="3"/>
      <c r="Q7" s="3"/>
      <c r="R7" s="3"/>
      <c r="S7" s="115"/>
      <c r="T7" s="60"/>
    </row>
    <row r="8" spans="1:20" ht="16.5" thickBot="1">
      <c r="A8" s="4"/>
      <c r="B8" s="7"/>
      <c r="C8" s="7"/>
      <c r="D8" s="4"/>
      <c r="E8" s="46"/>
      <c r="F8" s="46"/>
      <c r="G8" s="5"/>
      <c r="H8" s="5"/>
      <c r="I8" s="6"/>
      <c r="J8" s="5"/>
      <c r="K8" s="3"/>
      <c r="L8" s="3"/>
      <c r="M8" s="3"/>
      <c r="N8" s="3"/>
      <c r="O8" s="3"/>
      <c r="P8" s="3"/>
      <c r="Q8" s="3"/>
      <c r="R8" s="3"/>
      <c r="S8" s="115"/>
      <c r="T8" s="60"/>
    </row>
    <row r="9" spans="1:20" ht="17.25" thickBot="1" thickTop="1">
      <c r="A9" s="176" t="s">
        <v>96</v>
      </c>
      <c r="B9" s="176"/>
      <c r="C9" s="123"/>
      <c r="D9" s="4"/>
      <c r="E9" s="46"/>
      <c r="F9" s="46"/>
      <c r="G9" s="5"/>
      <c r="H9" s="5"/>
      <c r="I9" s="6"/>
      <c r="J9" s="5"/>
      <c r="K9" s="3"/>
      <c r="L9" s="3"/>
      <c r="M9" s="3"/>
      <c r="N9" s="3"/>
      <c r="O9" s="3"/>
      <c r="P9" s="3"/>
      <c r="Q9" s="3"/>
      <c r="R9" s="3"/>
      <c r="S9" s="116"/>
      <c r="T9" s="61"/>
    </row>
    <row r="10" spans="1:20" ht="23.25" customHeight="1" thickBot="1">
      <c r="A10" s="177" t="s">
        <v>96</v>
      </c>
      <c r="B10" s="178"/>
      <c r="C10" s="124"/>
      <c r="D10" s="174" t="s">
        <v>94</v>
      </c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5"/>
      <c r="R10" s="10"/>
      <c r="S10" s="117"/>
      <c r="T10" s="62"/>
    </row>
    <row r="11" spans="1:20" ht="24.75" customHeight="1" thickBot="1">
      <c r="A11" s="139" t="s">
        <v>0</v>
      </c>
      <c r="B11" s="179" t="s">
        <v>99</v>
      </c>
      <c r="C11" s="179"/>
      <c r="D11" s="139" t="s">
        <v>100</v>
      </c>
      <c r="E11" s="151" t="s">
        <v>97</v>
      </c>
      <c r="F11" s="153"/>
      <c r="G11" s="151" t="s">
        <v>19</v>
      </c>
      <c r="H11" s="152"/>
      <c r="I11" s="152"/>
      <c r="J11" s="152"/>
      <c r="K11" s="153"/>
      <c r="L11" s="151" t="s">
        <v>33</v>
      </c>
      <c r="M11" s="152"/>
      <c r="N11" s="152"/>
      <c r="O11" s="152"/>
      <c r="P11" s="152"/>
      <c r="Q11" s="153"/>
      <c r="R11" s="23"/>
      <c r="S11" s="117"/>
      <c r="T11" s="62"/>
    </row>
    <row r="12" spans="1:20" ht="39.75" customHeight="1" thickBot="1">
      <c r="A12" s="140"/>
      <c r="B12" s="179"/>
      <c r="C12" s="179"/>
      <c r="D12" s="140"/>
      <c r="E12" s="157"/>
      <c r="F12" s="159"/>
      <c r="G12" s="157"/>
      <c r="H12" s="158"/>
      <c r="I12" s="158"/>
      <c r="J12" s="158"/>
      <c r="K12" s="159"/>
      <c r="L12" s="154"/>
      <c r="M12" s="155"/>
      <c r="N12" s="155"/>
      <c r="O12" s="155"/>
      <c r="P12" s="155"/>
      <c r="Q12" s="156"/>
      <c r="R12" s="51"/>
      <c r="S12" s="117"/>
      <c r="T12" s="62"/>
    </row>
    <row r="13" spans="1:20" ht="45" customHeight="1" thickBot="1">
      <c r="A13" s="140"/>
      <c r="B13" s="179"/>
      <c r="C13" s="179"/>
      <c r="D13" s="140"/>
      <c r="E13" s="142" t="s">
        <v>98</v>
      </c>
      <c r="F13" s="142" t="s">
        <v>20</v>
      </c>
      <c r="G13" s="139" t="s">
        <v>20</v>
      </c>
      <c r="H13" s="139" t="s">
        <v>18</v>
      </c>
      <c r="I13" s="160" t="s">
        <v>101</v>
      </c>
      <c r="J13" s="173"/>
      <c r="K13" s="161"/>
      <c r="L13" s="160" t="s">
        <v>1</v>
      </c>
      <c r="M13" s="161"/>
      <c r="N13" s="146" t="s">
        <v>2</v>
      </c>
      <c r="O13" s="147"/>
      <c r="P13" s="160" t="s">
        <v>3</v>
      </c>
      <c r="Q13" s="161"/>
      <c r="R13" s="52"/>
      <c r="S13" s="117"/>
      <c r="T13" s="62"/>
    </row>
    <row r="14" spans="1:20" ht="36" customHeight="1" thickBot="1">
      <c r="A14" s="140"/>
      <c r="B14" s="179"/>
      <c r="C14" s="179"/>
      <c r="D14" s="140"/>
      <c r="E14" s="140"/>
      <c r="F14" s="140"/>
      <c r="G14" s="140"/>
      <c r="H14" s="140"/>
      <c r="I14" s="148" t="s">
        <v>4</v>
      </c>
      <c r="J14" s="143" t="s">
        <v>102</v>
      </c>
      <c r="K14" s="139" t="s">
        <v>5</v>
      </c>
      <c r="L14" s="55" t="s">
        <v>103</v>
      </c>
      <c r="M14" s="53" t="s">
        <v>39</v>
      </c>
      <c r="N14" s="54" t="s">
        <v>104</v>
      </c>
      <c r="O14" s="54" t="s">
        <v>105</v>
      </c>
      <c r="P14" s="55" t="s">
        <v>106</v>
      </c>
      <c r="Q14" s="55" t="s">
        <v>107</v>
      </c>
      <c r="R14" s="25"/>
      <c r="S14" s="117"/>
      <c r="T14" s="62"/>
    </row>
    <row r="15" spans="1:20" ht="36" customHeight="1" thickBot="1">
      <c r="A15" s="140"/>
      <c r="B15" s="179" t="s">
        <v>121</v>
      </c>
      <c r="C15" s="179" t="s">
        <v>122</v>
      </c>
      <c r="D15" s="140"/>
      <c r="E15" s="140"/>
      <c r="F15" s="140"/>
      <c r="G15" s="140"/>
      <c r="H15" s="140"/>
      <c r="I15" s="149"/>
      <c r="J15" s="144"/>
      <c r="K15" s="140"/>
      <c r="L15" s="56">
        <v>17</v>
      </c>
      <c r="M15" s="47">
        <v>23</v>
      </c>
      <c r="N15" s="57">
        <v>17</v>
      </c>
      <c r="O15" s="57">
        <v>15</v>
      </c>
      <c r="P15" s="47">
        <v>16</v>
      </c>
      <c r="Q15" s="47">
        <v>10</v>
      </c>
      <c r="R15" s="26"/>
      <c r="S15" s="117"/>
      <c r="T15" s="62"/>
    </row>
    <row r="16" spans="1:20" ht="36" customHeight="1" thickBot="1">
      <c r="A16" s="141"/>
      <c r="B16" s="179"/>
      <c r="C16" s="179"/>
      <c r="D16" s="141"/>
      <c r="E16" s="141"/>
      <c r="F16" s="141"/>
      <c r="G16" s="141"/>
      <c r="H16" s="141"/>
      <c r="I16" s="150"/>
      <c r="J16" s="145"/>
      <c r="K16" s="141"/>
      <c r="L16" s="58" t="s">
        <v>13</v>
      </c>
      <c r="M16" s="58" t="s">
        <v>13</v>
      </c>
      <c r="N16" s="59" t="s">
        <v>13</v>
      </c>
      <c r="O16" s="59" t="s">
        <v>13</v>
      </c>
      <c r="P16" s="58" t="s">
        <v>13</v>
      </c>
      <c r="Q16" s="58" t="s">
        <v>13</v>
      </c>
      <c r="R16" s="27"/>
      <c r="S16" s="117"/>
      <c r="T16" s="62"/>
    </row>
    <row r="17" spans="1:20" s="65" customFormat="1" ht="13.5" thickBot="1">
      <c r="A17" s="103">
        <v>1</v>
      </c>
      <c r="B17" s="125">
        <f>A17+1</f>
        <v>2</v>
      </c>
      <c r="C17" s="125">
        <f aca="true" t="shared" si="0" ref="C17:Q17">B17+1</f>
        <v>3</v>
      </c>
      <c r="D17" s="125">
        <f t="shared" si="0"/>
        <v>4</v>
      </c>
      <c r="E17" s="125">
        <f t="shared" si="0"/>
        <v>5</v>
      </c>
      <c r="F17" s="125">
        <f t="shared" si="0"/>
        <v>6</v>
      </c>
      <c r="G17" s="125">
        <f t="shared" si="0"/>
        <v>7</v>
      </c>
      <c r="H17" s="125">
        <f t="shared" si="0"/>
        <v>8</v>
      </c>
      <c r="I17" s="125">
        <f t="shared" si="0"/>
        <v>9</v>
      </c>
      <c r="J17" s="125">
        <f t="shared" si="0"/>
        <v>10</v>
      </c>
      <c r="K17" s="125">
        <f t="shared" si="0"/>
        <v>11</v>
      </c>
      <c r="L17" s="125">
        <f t="shared" si="0"/>
        <v>12</v>
      </c>
      <c r="M17" s="125">
        <f t="shared" si="0"/>
        <v>13</v>
      </c>
      <c r="N17" s="125">
        <f t="shared" si="0"/>
        <v>14</v>
      </c>
      <c r="O17" s="125">
        <f t="shared" si="0"/>
        <v>15</v>
      </c>
      <c r="P17" s="125">
        <f t="shared" si="0"/>
        <v>16</v>
      </c>
      <c r="Q17" s="125">
        <f t="shared" si="0"/>
        <v>17</v>
      </c>
      <c r="R17" s="104"/>
      <c r="S17" s="105" t="s">
        <v>108</v>
      </c>
      <c r="T17" s="106" t="s">
        <v>23</v>
      </c>
    </row>
    <row r="18" spans="1:20" ht="16.5" thickBot="1">
      <c r="A18" s="85" t="s">
        <v>38</v>
      </c>
      <c r="B18" s="180" t="s">
        <v>21</v>
      </c>
      <c r="C18" s="181"/>
      <c r="D18" s="84"/>
      <c r="E18" s="48">
        <f aca="true" t="shared" si="1" ref="E18:Q18">SUM(E19:E32)</f>
        <v>860</v>
      </c>
      <c r="F18" s="48">
        <f t="shared" si="1"/>
        <v>2140</v>
      </c>
      <c r="G18" s="48">
        <f t="shared" si="1"/>
        <v>3212</v>
      </c>
      <c r="H18" s="48">
        <f t="shared" si="1"/>
        <v>1108</v>
      </c>
      <c r="I18" s="48">
        <f t="shared" si="1"/>
        <v>2140</v>
      </c>
      <c r="J18" s="48">
        <f t="shared" si="1"/>
        <v>1117</v>
      </c>
      <c r="K18" s="48">
        <f t="shared" si="1"/>
        <v>1023</v>
      </c>
      <c r="L18" s="48">
        <f t="shared" si="1"/>
        <v>438</v>
      </c>
      <c r="M18" s="48">
        <f t="shared" si="1"/>
        <v>518</v>
      </c>
      <c r="N18" s="48">
        <f t="shared" si="1"/>
        <v>394</v>
      </c>
      <c r="O18" s="48">
        <f t="shared" si="1"/>
        <v>317</v>
      </c>
      <c r="P18" s="48">
        <f t="shared" si="1"/>
        <v>271</v>
      </c>
      <c r="Q18" s="48">
        <f t="shared" si="1"/>
        <v>114</v>
      </c>
      <c r="R18" s="37"/>
      <c r="S18" s="118">
        <f>SUM(L18:Q18)</f>
        <v>2052</v>
      </c>
      <c r="T18" s="63">
        <f aca="true" t="shared" si="2" ref="T18:T64">I18-S18</f>
        <v>88</v>
      </c>
    </row>
    <row r="19" spans="1:20" ht="16.5" thickBot="1">
      <c r="A19" s="71" t="s">
        <v>130</v>
      </c>
      <c r="B19" s="182" t="s">
        <v>123</v>
      </c>
      <c r="C19" s="86" t="s">
        <v>42</v>
      </c>
      <c r="D19" s="74" t="s">
        <v>112</v>
      </c>
      <c r="E19" s="79">
        <f aca="true" t="shared" si="3" ref="E19:E28">ROUND(I19*0.4,0)</f>
        <v>47</v>
      </c>
      <c r="F19" s="79">
        <f aca="true" t="shared" si="4" ref="F19:F28">I19</f>
        <v>117</v>
      </c>
      <c r="G19" s="110">
        <f aca="true" t="shared" si="5" ref="G19:G28">H19+I19</f>
        <v>176</v>
      </c>
      <c r="H19" s="111">
        <f aca="true" t="shared" si="6" ref="H19:H28">ROUND(I19*0.5,0)</f>
        <v>59</v>
      </c>
      <c r="I19" s="87">
        <f>J19+K19</f>
        <v>117</v>
      </c>
      <c r="J19" s="72">
        <v>58</v>
      </c>
      <c r="K19" s="72">
        <v>59</v>
      </c>
      <c r="L19" s="88">
        <v>20</v>
      </c>
      <c r="M19" s="88">
        <v>32</v>
      </c>
      <c r="N19" s="137">
        <v>32</v>
      </c>
      <c r="O19" s="137">
        <v>33</v>
      </c>
      <c r="P19" s="88"/>
      <c r="Q19" s="72"/>
      <c r="R19" s="38"/>
      <c r="S19" s="118">
        <f aca="true" t="shared" si="7" ref="S19:S64">SUM(L19:Q19)</f>
        <v>117</v>
      </c>
      <c r="T19" s="63">
        <f t="shared" si="2"/>
        <v>0</v>
      </c>
    </row>
    <row r="20" spans="1:20" ht="16.5" thickBot="1">
      <c r="A20" s="71" t="s">
        <v>131</v>
      </c>
      <c r="B20" s="183"/>
      <c r="C20" s="86" t="s">
        <v>41</v>
      </c>
      <c r="D20" s="74" t="s">
        <v>111</v>
      </c>
      <c r="E20" s="79">
        <f t="shared" si="3"/>
        <v>69</v>
      </c>
      <c r="F20" s="79">
        <f t="shared" si="4"/>
        <v>172</v>
      </c>
      <c r="G20" s="110">
        <f t="shared" si="5"/>
        <v>258</v>
      </c>
      <c r="H20" s="111">
        <f t="shared" si="6"/>
        <v>86</v>
      </c>
      <c r="I20" s="87">
        <f aca="true" t="shared" si="8" ref="I20:I42">J20+K20</f>
        <v>172</v>
      </c>
      <c r="J20" s="72">
        <v>86</v>
      </c>
      <c r="K20" s="72">
        <v>86</v>
      </c>
      <c r="L20" s="88">
        <v>46</v>
      </c>
      <c r="M20" s="88">
        <v>32</v>
      </c>
      <c r="N20" s="137">
        <v>32</v>
      </c>
      <c r="O20" s="137">
        <v>30</v>
      </c>
      <c r="P20" s="88">
        <v>32</v>
      </c>
      <c r="Q20" s="72"/>
      <c r="R20" s="38"/>
      <c r="S20" s="119">
        <f>SUM(L20:Q20)</f>
        <v>172</v>
      </c>
      <c r="T20" s="63">
        <f t="shared" si="2"/>
        <v>0</v>
      </c>
    </row>
    <row r="21" spans="1:20" ht="32.25" thickBot="1">
      <c r="A21" s="71" t="s">
        <v>132</v>
      </c>
      <c r="B21" s="126" t="s">
        <v>124</v>
      </c>
      <c r="C21" s="86" t="s">
        <v>45</v>
      </c>
      <c r="D21" s="74" t="s">
        <v>55</v>
      </c>
      <c r="E21" s="79">
        <f t="shared" si="3"/>
        <v>50</v>
      </c>
      <c r="F21" s="79">
        <f t="shared" si="4"/>
        <v>125</v>
      </c>
      <c r="G21" s="110">
        <f t="shared" si="5"/>
        <v>188</v>
      </c>
      <c r="H21" s="111">
        <f t="shared" si="6"/>
        <v>63</v>
      </c>
      <c r="I21" s="87">
        <f>J21+K21</f>
        <v>125</v>
      </c>
      <c r="J21" s="73">
        <v>91</v>
      </c>
      <c r="K21" s="73">
        <v>34</v>
      </c>
      <c r="L21" s="88">
        <v>52</v>
      </c>
      <c r="M21" s="88">
        <v>44</v>
      </c>
      <c r="N21" s="137">
        <v>29</v>
      </c>
      <c r="O21" s="137"/>
      <c r="P21" s="88"/>
      <c r="Q21" s="72"/>
      <c r="R21" s="38"/>
      <c r="S21" s="118">
        <f>SUM(L21:Q21)</f>
        <v>125</v>
      </c>
      <c r="T21" s="63">
        <f>I21-S21</f>
        <v>0</v>
      </c>
    </row>
    <row r="22" spans="1:20" ht="16.5" thickBot="1">
      <c r="A22" s="71" t="s">
        <v>133</v>
      </c>
      <c r="B22" s="182" t="s">
        <v>125</v>
      </c>
      <c r="C22" s="86" t="s">
        <v>17</v>
      </c>
      <c r="D22" s="74" t="s">
        <v>113</v>
      </c>
      <c r="E22" s="79">
        <f t="shared" si="3"/>
        <v>128</v>
      </c>
      <c r="F22" s="79">
        <f t="shared" si="4"/>
        <v>320</v>
      </c>
      <c r="G22" s="110">
        <f t="shared" si="5"/>
        <v>480</v>
      </c>
      <c r="H22" s="111">
        <f t="shared" si="6"/>
        <v>160</v>
      </c>
      <c r="I22" s="87">
        <f>J22+K22</f>
        <v>320</v>
      </c>
      <c r="J22" s="72">
        <v>170</v>
      </c>
      <c r="K22" s="72">
        <v>150</v>
      </c>
      <c r="L22" s="88">
        <v>42</v>
      </c>
      <c r="M22" s="88">
        <v>70</v>
      </c>
      <c r="N22" s="137">
        <v>64</v>
      </c>
      <c r="O22" s="137">
        <v>40</v>
      </c>
      <c r="P22" s="88">
        <v>52</v>
      </c>
      <c r="Q22" s="72">
        <v>52</v>
      </c>
      <c r="R22" s="38"/>
      <c r="S22" s="118">
        <f>SUM(L22:Q22)</f>
        <v>320</v>
      </c>
      <c r="T22" s="63">
        <f>I22-S22</f>
        <v>0</v>
      </c>
    </row>
    <row r="23" spans="1:20" ht="16.5" thickBot="1">
      <c r="A23" s="71" t="s">
        <v>134</v>
      </c>
      <c r="B23" s="183"/>
      <c r="C23" s="86" t="s">
        <v>52</v>
      </c>
      <c r="D23" s="74" t="s">
        <v>113</v>
      </c>
      <c r="E23" s="79">
        <f t="shared" si="3"/>
        <v>110</v>
      </c>
      <c r="F23" s="79">
        <f t="shared" si="4"/>
        <v>276</v>
      </c>
      <c r="G23" s="110">
        <f t="shared" si="5"/>
        <v>414</v>
      </c>
      <c r="H23" s="111">
        <f t="shared" si="6"/>
        <v>138</v>
      </c>
      <c r="I23" s="87">
        <f>J23+K23</f>
        <v>276</v>
      </c>
      <c r="J23" s="72">
        <v>216</v>
      </c>
      <c r="K23" s="72">
        <v>60</v>
      </c>
      <c r="L23" s="88">
        <v>42</v>
      </c>
      <c r="M23" s="88">
        <v>46</v>
      </c>
      <c r="N23" s="137">
        <v>48</v>
      </c>
      <c r="O23" s="137">
        <v>24</v>
      </c>
      <c r="P23" s="88">
        <v>28</v>
      </c>
      <c r="Q23" s="72"/>
      <c r="R23" s="38"/>
      <c r="S23" s="118">
        <f>SUM(L23:Q23)</f>
        <v>188</v>
      </c>
      <c r="T23" s="63">
        <f>I23-S23</f>
        <v>88</v>
      </c>
    </row>
    <row r="24" spans="1:20" ht="16.5" thickBot="1">
      <c r="A24" s="71" t="s">
        <v>135</v>
      </c>
      <c r="B24" s="126" t="s">
        <v>126</v>
      </c>
      <c r="C24" s="86" t="s">
        <v>15</v>
      </c>
      <c r="D24" s="74" t="s">
        <v>44</v>
      </c>
      <c r="E24" s="79">
        <f t="shared" si="3"/>
        <v>69</v>
      </c>
      <c r="F24" s="79">
        <f t="shared" si="4"/>
        <v>172</v>
      </c>
      <c r="G24" s="110">
        <f t="shared" si="5"/>
        <v>258</v>
      </c>
      <c r="H24" s="111">
        <f t="shared" si="6"/>
        <v>86</v>
      </c>
      <c r="I24" s="87">
        <f t="shared" si="8"/>
        <v>172</v>
      </c>
      <c r="J24" s="72">
        <v>0</v>
      </c>
      <c r="K24" s="72">
        <v>172</v>
      </c>
      <c r="L24" s="88">
        <v>44</v>
      </c>
      <c r="M24" s="88">
        <v>34</v>
      </c>
      <c r="N24" s="137">
        <v>32</v>
      </c>
      <c r="O24" s="137">
        <v>62</v>
      </c>
      <c r="P24" s="88"/>
      <c r="Q24" s="72"/>
      <c r="R24" s="38"/>
      <c r="S24" s="118">
        <f t="shared" si="7"/>
        <v>172</v>
      </c>
      <c r="T24" s="63">
        <f t="shared" si="2"/>
        <v>0</v>
      </c>
    </row>
    <row r="25" spans="1:20" ht="16.5" thickBot="1">
      <c r="A25" s="71" t="s">
        <v>136</v>
      </c>
      <c r="B25" s="182" t="s">
        <v>129</v>
      </c>
      <c r="C25" s="86" t="s">
        <v>40</v>
      </c>
      <c r="D25" s="74" t="s">
        <v>50</v>
      </c>
      <c r="E25" s="79">
        <f t="shared" si="3"/>
        <v>14</v>
      </c>
      <c r="F25" s="79">
        <f t="shared" si="4"/>
        <v>36</v>
      </c>
      <c r="G25" s="110">
        <f t="shared" si="5"/>
        <v>54</v>
      </c>
      <c r="H25" s="111">
        <f t="shared" si="6"/>
        <v>18</v>
      </c>
      <c r="I25" s="87">
        <f>J25+K25</f>
        <v>36</v>
      </c>
      <c r="J25" s="72">
        <v>18</v>
      </c>
      <c r="K25" s="72">
        <v>18</v>
      </c>
      <c r="L25" s="88"/>
      <c r="M25" s="88"/>
      <c r="N25" s="137"/>
      <c r="O25" s="137"/>
      <c r="P25" s="88">
        <v>36</v>
      </c>
      <c r="Q25" s="72"/>
      <c r="R25" s="38"/>
      <c r="S25" s="118">
        <f>SUM(L25:Q25)</f>
        <v>36</v>
      </c>
      <c r="T25" s="63">
        <f>I25-S25</f>
        <v>0</v>
      </c>
    </row>
    <row r="26" spans="1:20" ht="16.5" thickBot="1">
      <c r="A26" s="71" t="s">
        <v>137</v>
      </c>
      <c r="B26" s="188"/>
      <c r="C26" s="86" t="s">
        <v>22</v>
      </c>
      <c r="D26" s="74" t="s">
        <v>114</v>
      </c>
      <c r="E26" s="79">
        <f t="shared" si="3"/>
        <v>110</v>
      </c>
      <c r="F26" s="79">
        <f t="shared" si="4"/>
        <v>276</v>
      </c>
      <c r="G26" s="110">
        <f t="shared" si="5"/>
        <v>414</v>
      </c>
      <c r="H26" s="111">
        <f t="shared" si="6"/>
        <v>138</v>
      </c>
      <c r="I26" s="87">
        <f>J26+K26</f>
        <v>276</v>
      </c>
      <c r="J26" s="72">
        <v>178</v>
      </c>
      <c r="K26" s="72">
        <v>98</v>
      </c>
      <c r="L26" s="88">
        <v>46</v>
      </c>
      <c r="M26" s="88">
        <v>46</v>
      </c>
      <c r="N26" s="137">
        <v>48</v>
      </c>
      <c r="O26" s="137">
        <v>30</v>
      </c>
      <c r="P26" s="88">
        <v>44</v>
      </c>
      <c r="Q26" s="72">
        <v>62</v>
      </c>
      <c r="R26" s="38"/>
      <c r="S26" s="118">
        <f>SUM(L26:Q26)</f>
        <v>276</v>
      </c>
      <c r="T26" s="63">
        <f>I26-S26</f>
        <v>0</v>
      </c>
    </row>
    <row r="27" spans="1:20" ht="32.25" thickBot="1">
      <c r="A27" s="71" t="s">
        <v>138</v>
      </c>
      <c r="B27" s="183"/>
      <c r="C27" s="86" t="s">
        <v>95</v>
      </c>
      <c r="D27" s="74" t="s">
        <v>56</v>
      </c>
      <c r="E27" s="79">
        <f t="shared" si="3"/>
        <v>58</v>
      </c>
      <c r="F27" s="79">
        <f t="shared" si="4"/>
        <v>144</v>
      </c>
      <c r="G27" s="110">
        <f t="shared" si="5"/>
        <v>216</v>
      </c>
      <c r="H27" s="111">
        <f t="shared" si="6"/>
        <v>72</v>
      </c>
      <c r="I27" s="87">
        <f>J27+K27</f>
        <v>144</v>
      </c>
      <c r="J27" s="73">
        <v>94</v>
      </c>
      <c r="K27" s="73">
        <v>50</v>
      </c>
      <c r="L27" s="88">
        <v>34</v>
      </c>
      <c r="M27" s="88">
        <v>46</v>
      </c>
      <c r="N27" s="137">
        <v>34</v>
      </c>
      <c r="O27" s="137">
        <v>30</v>
      </c>
      <c r="P27" s="88"/>
      <c r="Q27" s="72"/>
      <c r="R27" s="38"/>
      <c r="S27" s="118">
        <f>SUM(L27:Q27)</f>
        <v>144</v>
      </c>
      <c r="T27" s="63">
        <f>I27-S27</f>
        <v>0</v>
      </c>
    </row>
    <row r="28" spans="1:20" ht="16.5" thickBot="1">
      <c r="A28" s="71" t="s">
        <v>139</v>
      </c>
      <c r="B28" s="182" t="s">
        <v>127</v>
      </c>
      <c r="C28" s="86" t="s">
        <v>14</v>
      </c>
      <c r="D28" s="74" t="s">
        <v>44</v>
      </c>
      <c r="E28" s="79">
        <f t="shared" si="3"/>
        <v>68</v>
      </c>
      <c r="F28" s="79">
        <f t="shared" si="4"/>
        <v>171</v>
      </c>
      <c r="G28" s="110">
        <f t="shared" si="5"/>
        <v>257</v>
      </c>
      <c r="H28" s="111">
        <f t="shared" si="6"/>
        <v>86</v>
      </c>
      <c r="I28" s="87">
        <f t="shared" si="8"/>
        <v>171</v>
      </c>
      <c r="J28" s="72">
        <v>120</v>
      </c>
      <c r="K28" s="72">
        <v>51</v>
      </c>
      <c r="L28" s="88">
        <v>42</v>
      </c>
      <c r="M28" s="88">
        <v>86</v>
      </c>
      <c r="N28" s="137">
        <v>43</v>
      </c>
      <c r="O28" s="137"/>
      <c r="P28" s="88"/>
      <c r="Q28" s="72"/>
      <c r="R28" s="38"/>
      <c r="S28" s="118">
        <f t="shared" si="7"/>
        <v>171</v>
      </c>
      <c r="T28" s="63">
        <f t="shared" si="2"/>
        <v>0</v>
      </c>
    </row>
    <row r="29" spans="1:20" ht="16.5" thickBot="1">
      <c r="A29" s="71"/>
      <c r="B29" s="191"/>
      <c r="C29" s="86" t="s">
        <v>142</v>
      </c>
      <c r="D29" s="74" t="s">
        <v>143</v>
      </c>
      <c r="E29" s="79">
        <v>40</v>
      </c>
      <c r="F29" s="79">
        <v>88</v>
      </c>
      <c r="G29" s="110">
        <v>132</v>
      </c>
      <c r="H29" s="111">
        <v>44</v>
      </c>
      <c r="I29" s="87">
        <v>88</v>
      </c>
      <c r="J29" s="72">
        <v>50</v>
      </c>
      <c r="K29" s="72">
        <v>38</v>
      </c>
      <c r="L29" s="88"/>
      <c r="M29" s="88"/>
      <c r="N29" s="137"/>
      <c r="O29" s="137">
        <v>38</v>
      </c>
      <c r="P29" s="88">
        <v>50</v>
      </c>
      <c r="Q29" s="72"/>
      <c r="R29" s="38"/>
      <c r="S29" s="118"/>
      <c r="T29" s="63"/>
    </row>
    <row r="30" spans="1:20" ht="16.5" thickBot="1">
      <c r="A30" s="71" t="s">
        <v>140</v>
      </c>
      <c r="B30" s="182" t="s">
        <v>128</v>
      </c>
      <c r="C30" s="86" t="s">
        <v>16</v>
      </c>
      <c r="D30" s="74" t="s">
        <v>43</v>
      </c>
      <c r="E30" s="79">
        <f>ROUND(I30*0.4,0)</f>
        <v>68</v>
      </c>
      <c r="F30" s="79">
        <f>I30</f>
        <v>171</v>
      </c>
      <c r="G30" s="110">
        <f>H30+I30</f>
        <v>257</v>
      </c>
      <c r="H30" s="111">
        <f>ROUND(I30*0.5,0)</f>
        <v>86</v>
      </c>
      <c r="I30" s="87">
        <f t="shared" si="8"/>
        <v>171</v>
      </c>
      <c r="J30" s="72">
        <v>0</v>
      </c>
      <c r="K30" s="72">
        <v>171</v>
      </c>
      <c r="L30" s="88">
        <v>34</v>
      </c>
      <c r="M30" s="88">
        <v>46</v>
      </c>
      <c r="N30" s="137">
        <v>32</v>
      </c>
      <c r="O30" s="137">
        <v>30</v>
      </c>
      <c r="P30" s="88">
        <v>29</v>
      </c>
      <c r="Q30" s="72"/>
      <c r="R30" s="38"/>
      <c r="S30" s="118">
        <f t="shared" si="7"/>
        <v>171</v>
      </c>
      <c r="T30" s="63">
        <f t="shared" si="2"/>
        <v>0</v>
      </c>
    </row>
    <row r="31" spans="1:20" ht="32.25" thickBot="1">
      <c r="A31" s="71" t="s">
        <v>141</v>
      </c>
      <c r="B31" s="183"/>
      <c r="C31" s="86" t="s">
        <v>53</v>
      </c>
      <c r="D31" s="74" t="s">
        <v>86</v>
      </c>
      <c r="E31" s="79">
        <f>ROUND(I31*0.4,0)</f>
        <v>29</v>
      </c>
      <c r="F31" s="79">
        <f>I31</f>
        <v>72</v>
      </c>
      <c r="G31" s="110">
        <f>H31+I31</f>
        <v>108</v>
      </c>
      <c r="H31" s="111">
        <f>ROUND(I31*0.5,0)</f>
        <v>36</v>
      </c>
      <c r="I31" s="87">
        <f t="shared" si="8"/>
        <v>72</v>
      </c>
      <c r="J31" s="72">
        <v>36</v>
      </c>
      <c r="K31" s="72">
        <v>36</v>
      </c>
      <c r="L31" s="88">
        <v>36</v>
      </c>
      <c r="M31" s="88">
        <v>36</v>
      </c>
      <c r="N31" s="137"/>
      <c r="O31" s="137"/>
      <c r="P31" s="88"/>
      <c r="Q31" s="72"/>
      <c r="R31" s="38"/>
      <c r="S31" s="118">
        <f t="shared" si="7"/>
        <v>72</v>
      </c>
      <c r="T31" s="63">
        <f t="shared" si="2"/>
        <v>0</v>
      </c>
    </row>
    <row r="32" spans="1:20" ht="16.5" thickBot="1">
      <c r="A32" s="71" t="s">
        <v>119</v>
      </c>
      <c r="B32" s="186" t="s">
        <v>120</v>
      </c>
      <c r="C32" s="187"/>
      <c r="D32" s="74"/>
      <c r="E32" s="79"/>
      <c r="F32" s="79"/>
      <c r="G32" s="110"/>
      <c r="H32" s="111">
        <v>36</v>
      </c>
      <c r="I32" s="87"/>
      <c r="J32" s="72"/>
      <c r="K32" s="72"/>
      <c r="L32" s="88"/>
      <c r="M32" s="88"/>
      <c r="N32" s="137"/>
      <c r="O32" s="137"/>
      <c r="P32" s="88"/>
      <c r="Q32" s="72"/>
      <c r="R32" s="38"/>
      <c r="S32" s="118"/>
      <c r="T32" s="63"/>
    </row>
    <row r="33" spans="1:20" ht="16.5" thickBot="1">
      <c r="A33" s="89" t="s">
        <v>6</v>
      </c>
      <c r="B33" s="189" t="s">
        <v>24</v>
      </c>
      <c r="C33" s="190"/>
      <c r="D33" s="78"/>
      <c r="E33" s="109">
        <f>SUM(E34:E42)</f>
        <v>113</v>
      </c>
      <c r="F33" s="109">
        <f aca="true" t="shared" si="9" ref="F33:Q33">SUM(F34:F42)</f>
        <v>286</v>
      </c>
      <c r="G33" s="109">
        <f t="shared" si="9"/>
        <v>429</v>
      </c>
      <c r="H33" s="109">
        <f t="shared" si="9"/>
        <v>143</v>
      </c>
      <c r="I33" s="109">
        <f t="shared" si="9"/>
        <v>286</v>
      </c>
      <c r="J33" s="109">
        <f t="shared" si="9"/>
        <v>165</v>
      </c>
      <c r="K33" s="109">
        <f t="shared" si="9"/>
        <v>121</v>
      </c>
      <c r="L33" s="109">
        <f t="shared" si="9"/>
        <v>0</v>
      </c>
      <c r="M33" s="109">
        <f t="shared" si="9"/>
        <v>102</v>
      </c>
      <c r="N33" s="109">
        <f t="shared" si="9"/>
        <v>0</v>
      </c>
      <c r="O33" s="109">
        <f t="shared" si="9"/>
        <v>0</v>
      </c>
      <c r="P33" s="109">
        <f t="shared" si="9"/>
        <v>70</v>
      </c>
      <c r="Q33" s="109">
        <f t="shared" si="9"/>
        <v>114</v>
      </c>
      <c r="R33" s="39"/>
      <c r="S33" s="118">
        <f t="shared" si="7"/>
        <v>286</v>
      </c>
      <c r="T33" s="63">
        <f t="shared" si="2"/>
        <v>0</v>
      </c>
    </row>
    <row r="34" spans="1:20" s="70" customFormat="1" ht="16.5" thickBot="1">
      <c r="A34" s="90" t="s">
        <v>25</v>
      </c>
      <c r="B34" s="184" t="s">
        <v>57</v>
      </c>
      <c r="C34" s="185"/>
      <c r="D34" s="127" t="s">
        <v>87</v>
      </c>
      <c r="E34" s="128">
        <f aca="true" t="shared" si="10" ref="E34:E42">ROUND(I34*0.4,0)</f>
        <v>12</v>
      </c>
      <c r="F34" s="128">
        <f aca="true" t="shared" si="11" ref="F34:F42">I34</f>
        <v>30</v>
      </c>
      <c r="G34" s="129">
        <f aca="true" t="shared" si="12" ref="G34:G42">H34+I34</f>
        <v>45</v>
      </c>
      <c r="H34" s="130">
        <f aca="true" t="shared" si="13" ref="H34:H42">ROUND(I34*0.5,0)</f>
        <v>15</v>
      </c>
      <c r="I34" s="131">
        <f t="shared" si="8"/>
        <v>30</v>
      </c>
      <c r="J34" s="96">
        <v>8</v>
      </c>
      <c r="K34" s="96">
        <v>22</v>
      </c>
      <c r="L34" s="96"/>
      <c r="M34" s="96">
        <v>30</v>
      </c>
      <c r="N34" s="96"/>
      <c r="O34" s="96"/>
      <c r="P34" s="96"/>
      <c r="Q34" s="96"/>
      <c r="R34" s="132"/>
      <c r="S34" s="133">
        <f t="shared" si="7"/>
        <v>30</v>
      </c>
      <c r="T34" s="134">
        <f t="shared" si="2"/>
        <v>0</v>
      </c>
    </row>
    <row r="35" spans="1:20" s="70" customFormat="1" ht="16.5" thickBot="1">
      <c r="A35" s="90" t="s">
        <v>26</v>
      </c>
      <c r="B35" s="184" t="s">
        <v>58</v>
      </c>
      <c r="C35" s="185"/>
      <c r="D35" s="127" t="s">
        <v>50</v>
      </c>
      <c r="E35" s="128">
        <f t="shared" si="10"/>
        <v>14</v>
      </c>
      <c r="F35" s="128">
        <f t="shared" si="11"/>
        <v>34</v>
      </c>
      <c r="G35" s="129">
        <f t="shared" si="12"/>
        <v>51</v>
      </c>
      <c r="H35" s="130">
        <f t="shared" si="13"/>
        <v>17</v>
      </c>
      <c r="I35" s="131">
        <f t="shared" si="8"/>
        <v>34</v>
      </c>
      <c r="J35" s="96">
        <v>28</v>
      </c>
      <c r="K35" s="96">
        <v>6</v>
      </c>
      <c r="L35" s="96"/>
      <c r="M35" s="96"/>
      <c r="N35" s="96"/>
      <c r="O35" s="96"/>
      <c r="P35" s="96">
        <v>34</v>
      </c>
      <c r="Q35" s="96"/>
      <c r="R35" s="135"/>
      <c r="S35" s="133">
        <f t="shared" si="7"/>
        <v>34</v>
      </c>
      <c r="T35" s="134">
        <f t="shared" si="2"/>
        <v>0</v>
      </c>
    </row>
    <row r="36" spans="1:20" s="70" customFormat="1" ht="16.5" thickBot="1">
      <c r="A36" s="90" t="s">
        <v>27</v>
      </c>
      <c r="B36" s="184" t="s">
        <v>59</v>
      </c>
      <c r="C36" s="185"/>
      <c r="D36" s="127" t="s">
        <v>50</v>
      </c>
      <c r="E36" s="128">
        <f t="shared" si="10"/>
        <v>14</v>
      </c>
      <c r="F36" s="128">
        <f t="shared" si="11"/>
        <v>36</v>
      </c>
      <c r="G36" s="129">
        <f t="shared" si="12"/>
        <v>54</v>
      </c>
      <c r="H36" s="130">
        <f t="shared" si="13"/>
        <v>18</v>
      </c>
      <c r="I36" s="131">
        <f t="shared" si="8"/>
        <v>36</v>
      </c>
      <c r="J36" s="96">
        <v>16</v>
      </c>
      <c r="K36" s="96">
        <v>20</v>
      </c>
      <c r="L36" s="96"/>
      <c r="M36" s="96">
        <v>36</v>
      </c>
      <c r="N36" s="96"/>
      <c r="O36" s="96"/>
      <c r="P36" s="96"/>
      <c r="Q36" s="96"/>
      <c r="R36" s="135"/>
      <c r="S36" s="133">
        <f t="shared" si="7"/>
        <v>36</v>
      </c>
      <c r="T36" s="134">
        <f t="shared" si="2"/>
        <v>0</v>
      </c>
    </row>
    <row r="37" spans="1:20" s="70" customFormat="1" ht="16.5" thickBot="1">
      <c r="A37" s="90" t="s">
        <v>60</v>
      </c>
      <c r="B37" s="184" t="s">
        <v>61</v>
      </c>
      <c r="C37" s="185"/>
      <c r="D37" s="127" t="s">
        <v>87</v>
      </c>
      <c r="E37" s="128">
        <f t="shared" si="10"/>
        <v>14</v>
      </c>
      <c r="F37" s="128">
        <f t="shared" si="11"/>
        <v>36</v>
      </c>
      <c r="G37" s="129">
        <f t="shared" si="12"/>
        <v>54</v>
      </c>
      <c r="H37" s="130">
        <f t="shared" si="13"/>
        <v>18</v>
      </c>
      <c r="I37" s="131">
        <f t="shared" si="8"/>
        <v>36</v>
      </c>
      <c r="J37" s="96">
        <v>24</v>
      </c>
      <c r="K37" s="96">
        <v>12</v>
      </c>
      <c r="L37" s="96"/>
      <c r="M37" s="96"/>
      <c r="N37" s="96"/>
      <c r="O37" s="96"/>
      <c r="P37" s="96">
        <v>36</v>
      </c>
      <c r="Q37" s="96"/>
      <c r="R37" s="135"/>
      <c r="S37" s="133">
        <f t="shared" si="7"/>
        <v>36</v>
      </c>
      <c r="T37" s="134">
        <f t="shared" si="2"/>
        <v>0</v>
      </c>
    </row>
    <row r="38" spans="1:20" s="70" customFormat="1" ht="16.5" thickBot="1">
      <c r="A38" s="90" t="s">
        <v>62</v>
      </c>
      <c r="B38" s="184" t="s">
        <v>63</v>
      </c>
      <c r="C38" s="185"/>
      <c r="D38" s="127" t="s">
        <v>50</v>
      </c>
      <c r="E38" s="128">
        <f t="shared" si="10"/>
        <v>10</v>
      </c>
      <c r="F38" s="128">
        <f t="shared" si="11"/>
        <v>26</v>
      </c>
      <c r="G38" s="129">
        <f t="shared" si="12"/>
        <v>39</v>
      </c>
      <c r="H38" s="130">
        <f t="shared" si="13"/>
        <v>13</v>
      </c>
      <c r="I38" s="131">
        <f t="shared" si="8"/>
        <v>26</v>
      </c>
      <c r="J38" s="96">
        <v>10</v>
      </c>
      <c r="K38" s="96">
        <v>16</v>
      </c>
      <c r="L38" s="96"/>
      <c r="M38" s="96"/>
      <c r="N38" s="96"/>
      <c r="O38" s="96"/>
      <c r="P38" s="96"/>
      <c r="Q38" s="96">
        <v>26</v>
      </c>
      <c r="R38" s="135"/>
      <c r="S38" s="133">
        <f t="shared" si="7"/>
        <v>26</v>
      </c>
      <c r="T38" s="134">
        <f t="shared" si="2"/>
        <v>0</v>
      </c>
    </row>
    <row r="39" spans="1:20" s="70" customFormat="1" ht="16.5" thickBot="1">
      <c r="A39" s="90" t="s">
        <v>64</v>
      </c>
      <c r="B39" s="184" t="s">
        <v>46</v>
      </c>
      <c r="C39" s="185"/>
      <c r="D39" s="127" t="s">
        <v>50</v>
      </c>
      <c r="E39" s="128">
        <f t="shared" si="10"/>
        <v>12</v>
      </c>
      <c r="F39" s="128">
        <f t="shared" si="11"/>
        <v>30</v>
      </c>
      <c r="G39" s="129">
        <f t="shared" si="12"/>
        <v>45</v>
      </c>
      <c r="H39" s="130">
        <f t="shared" si="13"/>
        <v>15</v>
      </c>
      <c r="I39" s="131">
        <f t="shared" si="8"/>
        <v>30</v>
      </c>
      <c r="J39" s="96">
        <v>15</v>
      </c>
      <c r="K39" s="96">
        <v>15</v>
      </c>
      <c r="L39" s="95"/>
      <c r="M39" s="95"/>
      <c r="N39" s="136"/>
      <c r="O39" s="136"/>
      <c r="P39" s="96"/>
      <c r="Q39" s="96">
        <v>30</v>
      </c>
      <c r="R39" s="135"/>
      <c r="S39" s="133">
        <f t="shared" si="7"/>
        <v>30</v>
      </c>
      <c r="T39" s="134">
        <f t="shared" si="2"/>
        <v>0</v>
      </c>
    </row>
    <row r="40" spans="1:20" s="70" customFormat="1" ht="32.25" customHeight="1" thickBot="1">
      <c r="A40" s="90" t="s">
        <v>88</v>
      </c>
      <c r="B40" s="184" t="s">
        <v>89</v>
      </c>
      <c r="C40" s="185"/>
      <c r="D40" s="127" t="s">
        <v>50</v>
      </c>
      <c r="E40" s="128">
        <f t="shared" si="10"/>
        <v>14</v>
      </c>
      <c r="F40" s="128">
        <f t="shared" si="11"/>
        <v>36</v>
      </c>
      <c r="G40" s="129">
        <f t="shared" si="12"/>
        <v>54</v>
      </c>
      <c r="H40" s="130">
        <f t="shared" si="13"/>
        <v>18</v>
      </c>
      <c r="I40" s="131">
        <f t="shared" si="8"/>
        <v>36</v>
      </c>
      <c r="J40" s="96">
        <v>36</v>
      </c>
      <c r="K40" s="96">
        <v>0</v>
      </c>
      <c r="L40" s="95"/>
      <c r="M40" s="95">
        <v>36</v>
      </c>
      <c r="N40" s="136"/>
      <c r="O40" s="136"/>
      <c r="P40" s="96"/>
      <c r="Q40" s="96"/>
      <c r="R40" s="135"/>
      <c r="S40" s="133">
        <f t="shared" si="7"/>
        <v>36</v>
      </c>
      <c r="T40" s="134">
        <f t="shared" si="2"/>
        <v>0</v>
      </c>
    </row>
    <row r="41" spans="1:20" s="70" customFormat="1" ht="16.5" thickBot="1">
      <c r="A41" s="90" t="s">
        <v>90</v>
      </c>
      <c r="B41" s="184" t="s">
        <v>91</v>
      </c>
      <c r="C41" s="185"/>
      <c r="D41" s="127" t="s">
        <v>50</v>
      </c>
      <c r="E41" s="128">
        <f t="shared" si="10"/>
        <v>12</v>
      </c>
      <c r="F41" s="128">
        <f t="shared" si="11"/>
        <v>30</v>
      </c>
      <c r="G41" s="129">
        <f t="shared" si="12"/>
        <v>45</v>
      </c>
      <c r="H41" s="130">
        <f t="shared" si="13"/>
        <v>15</v>
      </c>
      <c r="I41" s="131">
        <f t="shared" si="8"/>
        <v>30</v>
      </c>
      <c r="J41" s="96">
        <v>0</v>
      </c>
      <c r="K41" s="96">
        <v>30</v>
      </c>
      <c r="L41" s="95"/>
      <c r="M41" s="95"/>
      <c r="N41" s="136"/>
      <c r="O41" s="136"/>
      <c r="P41" s="96"/>
      <c r="Q41" s="96">
        <v>30</v>
      </c>
      <c r="R41" s="135"/>
      <c r="S41" s="133">
        <f t="shared" si="7"/>
        <v>30</v>
      </c>
      <c r="T41" s="134">
        <f t="shared" si="2"/>
        <v>0</v>
      </c>
    </row>
    <row r="42" spans="1:20" s="70" customFormat="1" ht="30" customHeight="1" thickBot="1">
      <c r="A42" s="90" t="s">
        <v>93</v>
      </c>
      <c r="B42" s="184" t="s">
        <v>92</v>
      </c>
      <c r="C42" s="185"/>
      <c r="D42" s="127" t="s">
        <v>50</v>
      </c>
      <c r="E42" s="128">
        <f t="shared" si="10"/>
        <v>11</v>
      </c>
      <c r="F42" s="128">
        <f t="shared" si="11"/>
        <v>28</v>
      </c>
      <c r="G42" s="129">
        <f t="shared" si="12"/>
        <v>42</v>
      </c>
      <c r="H42" s="130">
        <f t="shared" si="13"/>
        <v>14</v>
      </c>
      <c r="I42" s="131">
        <f t="shared" si="8"/>
        <v>28</v>
      </c>
      <c r="J42" s="96">
        <v>28</v>
      </c>
      <c r="K42" s="96">
        <v>0</v>
      </c>
      <c r="L42" s="95"/>
      <c r="M42" s="95"/>
      <c r="N42" s="136"/>
      <c r="O42" s="136"/>
      <c r="P42" s="96"/>
      <c r="Q42" s="96">
        <v>28</v>
      </c>
      <c r="R42" s="135"/>
      <c r="S42" s="133">
        <f t="shared" si="7"/>
        <v>28</v>
      </c>
      <c r="T42" s="134">
        <f t="shared" si="2"/>
        <v>0</v>
      </c>
    </row>
    <row r="43" spans="1:20" s="65" customFormat="1" ht="13.5" thickBot="1">
      <c r="A43" s="103">
        <v>1</v>
      </c>
      <c r="B43" s="125">
        <f aca="true" t="shared" si="14" ref="B43:Q43">A43+1</f>
        <v>2</v>
      </c>
      <c r="C43" s="125">
        <f t="shared" si="14"/>
        <v>3</v>
      </c>
      <c r="D43" s="125">
        <f t="shared" si="14"/>
        <v>4</v>
      </c>
      <c r="E43" s="125">
        <f t="shared" si="14"/>
        <v>5</v>
      </c>
      <c r="F43" s="125">
        <f t="shared" si="14"/>
        <v>6</v>
      </c>
      <c r="G43" s="125">
        <f t="shared" si="14"/>
        <v>7</v>
      </c>
      <c r="H43" s="125">
        <f t="shared" si="14"/>
        <v>8</v>
      </c>
      <c r="I43" s="125">
        <f t="shared" si="14"/>
        <v>9</v>
      </c>
      <c r="J43" s="125">
        <f t="shared" si="14"/>
        <v>10</v>
      </c>
      <c r="K43" s="125">
        <f t="shared" si="14"/>
        <v>11</v>
      </c>
      <c r="L43" s="125">
        <f t="shared" si="14"/>
        <v>12</v>
      </c>
      <c r="M43" s="125">
        <f t="shared" si="14"/>
        <v>13</v>
      </c>
      <c r="N43" s="125">
        <f t="shared" si="14"/>
        <v>14</v>
      </c>
      <c r="O43" s="125">
        <f t="shared" si="14"/>
        <v>15</v>
      </c>
      <c r="P43" s="125">
        <f t="shared" si="14"/>
        <v>16</v>
      </c>
      <c r="Q43" s="125">
        <f t="shared" si="14"/>
        <v>17</v>
      </c>
      <c r="R43" s="104"/>
      <c r="S43" s="105" t="s">
        <v>108</v>
      </c>
      <c r="T43" s="106" t="s">
        <v>23</v>
      </c>
    </row>
    <row r="44" spans="1:20" ht="16.5" thickBot="1">
      <c r="A44" s="93" t="s">
        <v>7</v>
      </c>
      <c r="B44" s="180" t="s">
        <v>8</v>
      </c>
      <c r="C44" s="181"/>
      <c r="D44" s="76"/>
      <c r="E44" s="48">
        <f>E45+E51+E55+E59+E63</f>
        <v>736</v>
      </c>
      <c r="F44" s="48">
        <f aca="true" t="shared" si="15" ref="F44:Q44">F45+F51+F55+F59+F63</f>
        <v>1838</v>
      </c>
      <c r="G44" s="48">
        <f t="shared" si="15"/>
        <v>2056</v>
      </c>
      <c r="H44" s="48">
        <f t="shared" si="15"/>
        <v>218</v>
      </c>
      <c r="I44" s="48">
        <f t="shared" si="15"/>
        <v>1838</v>
      </c>
      <c r="J44" s="48">
        <f t="shared" si="15"/>
        <v>800</v>
      </c>
      <c r="K44" s="48">
        <f t="shared" si="15"/>
        <v>1038</v>
      </c>
      <c r="L44" s="48">
        <f t="shared" si="15"/>
        <v>174</v>
      </c>
      <c r="M44" s="48">
        <f t="shared" si="15"/>
        <v>208</v>
      </c>
      <c r="N44" s="48">
        <f t="shared" si="15"/>
        <v>218</v>
      </c>
      <c r="O44" s="48">
        <f t="shared" si="15"/>
        <v>511</v>
      </c>
      <c r="P44" s="48">
        <f t="shared" si="15"/>
        <v>235</v>
      </c>
      <c r="Q44" s="48">
        <f t="shared" si="15"/>
        <v>492</v>
      </c>
      <c r="R44" s="40"/>
      <c r="S44" s="118">
        <f t="shared" si="7"/>
        <v>1838</v>
      </c>
      <c r="T44" s="63">
        <f t="shared" si="2"/>
        <v>0</v>
      </c>
    </row>
    <row r="45" spans="1:20" ht="32.25" customHeight="1" thickBot="1">
      <c r="A45" s="94" t="s">
        <v>9</v>
      </c>
      <c r="B45" s="192" t="s">
        <v>109</v>
      </c>
      <c r="C45" s="193"/>
      <c r="D45" s="80" t="s">
        <v>51</v>
      </c>
      <c r="E45" s="49">
        <f>SUM(E46:E50)</f>
        <v>131</v>
      </c>
      <c r="F45" s="49">
        <f aca="true" t="shared" si="16" ref="F45:Q45">SUM(F46:F50)</f>
        <v>326</v>
      </c>
      <c r="G45" s="49">
        <f t="shared" si="16"/>
        <v>399</v>
      </c>
      <c r="H45" s="49">
        <f t="shared" si="16"/>
        <v>73</v>
      </c>
      <c r="I45" s="49">
        <f t="shared" si="16"/>
        <v>326</v>
      </c>
      <c r="J45" s="49">
        <f t="shared" si="16"/>
        <v>280</v>
      </c>
      <c r="K45" s="49">
        <f t="shared" si="16"/>
        <v>46</v>
      </c>
      <c r="L45" s="49">
        <f t="shared" si="16"/>
        <v>174</v>
      </c>
      <c r="M45" s="49">
        <f t="shared" si="16"/>
        <v>152</v>
      </c>
      <c r="N45" s="49">
        <f t="shared" si="16"/>
        <v>0</v>
      </c>
      <c r="O45" s="49">
        <f t="shared" si="16"/>
        <v>0</v>
      </c>
      <c r="P45" s="49">
        <f t="shared" si="16"/>
        <v>0</v>
      </c>
      <c r="Q45" s="49">
        <f t="shared" si="16"/>
        <v>0</v>
      </c>
      <c r="R45" s="41"/>
      <c r="S45" s="118">
        <f t="shared" si="7"/>
        <v>326</v>
      </c>
      <c r="T45" s="63">
        <f t="shared" si="2"/>
        <v>0</v>
      </c>
    </row>
    <row r="46" spans="1:20" ht="16.5" thickBot="1">
      <c r="A46" s="91" t="s">
        <v>10</v>
      </c>
      <c r="B46" s="194" t="s">
        <v>65</v>
      </c>
      <c r="C46" s="195"/>
      <c r="D46" s="75" t="s">
        <v>50</v>
      </c>
      <c r="E46" s="79">
        <f>ROUND(I46*0.4,0)</f>
        <v>14</v>
      </c>
      <c r="F46" s="79">
        <f>I46</f>
        <v>34</v>
      </c>
      <c r="G46" s="110">
        <f>H46+I46</f>
        <v>51</v>
      </c>
      <c r="H46" s="111">
        <f>ROUND(I46*0.5,0)</f>
        <v>17</v>
      </c>
      <c r="I46" s="87">
        <f aca="true" t="shared" si="17" ref="I46:I63">J46+K46</f>
        <v>34</v>
      </c>
      <c r="J46" s="92">
        <v>22</v>
      </c>
      <c r="K46" s="92">
        <v>12</v>
      </c>
      <c r="L46" s="92">
        <v>34</v>
      </c>
      <c r="M46" s="92"/>
      <c r="N46" s="92"/>
      <c r="O46" s="92"/>
      <c r="P46" s="77"/>
      <c r="Q46" s="77"/>
      <c r="R46" s="29"/>
      <c r="S46" s="118">
        <f t="shared" si="7"/>
        <v>34</v>
      </c>
      <c r="T46" s="63">
        <f t="shared" si="2"/>
        <v>0</v>
      </c>
    </row>
    <row r="47" spans="1:20" ht="16.5" thickBot="1">
      <c r="A47" s="91" t="s">
        <v>11</v>
      </c>
      <c r="B47" s="96" t="s">
        <v>66</v>
      </c>
      <c r="C47" s="96"/>
      <c r="D47" s="75" t="s">
        <v>50</v>
      </c>
      <c r="E47" s="79">
        <f>ROUND(I47*0.4,0)</f>
        <v>19</v>
      </c>
      <c r="F47" s="79">
        <f>I47</f>
        <v>48</v>
      </c>
      <c r="G47" s="110">
        <f>H47+I47</f>
        <v>72</v>
      </c>
      <c r="H47" s="111">
        <f>ROUND(I47*0.5,0)</f>
        <v>24</v>
      </c>
      <c r="I47" s="87">
        <f t="shared" si="17"/>
        <v>48</v>
      </c>
      <c r="J47" s="92">
        <v>28</v>
      </c>
      <c r="K47" s="92">
        <v>20</v>
      </c>
      <c r="L47" s="92">
        <v>48</v>
      </c>
      <c r="M47" s="92"/>
      <c r="N47" s="92"/>
      <c r="O47" s="92"/>
      <c r="P47" s="77"/>
      <c r="Q47" s="77"/>
      <c r="R47" s="29"/>
      <c r="S47" s="118">
        <f t="shared" si="7"/>
        <v>48</v>
      </c>
      <c r="T47" s="63">
        <f t="shared" si="2"/>
        <v>0</v>
      </c>
    </row>
    <row r="48" spans="1:20" ht="16.5" thickBot="1">
      <c r="A48" s="91" t="s">
        <v>67</v>
      </c>
      <c r="B48" s="196" t="s">
        <v>68</v>
      </c>
      <c r="C48" s="197"/>
      <c r="D48" s="75" t="s">
        <v>50</v>
      </c>
      <c r="E48" s="79">
        <f>ROUND(I48*0.4,0)</f>
        <v>13</v>
      </c>
      <c r="F48" s="79">
        <f>I48</f>
        <v>32</v>
      </c>
      <c r="G48" s="110">
        <f>H48+I48</f>
        <v>48</v>
      </c>
      <c r="H48" s="111">
        <f>ROUND(I48*0.5,0)</f>
        <v>16</v>
      </c>
      <c r="I48" s="87">
        <f t="shared" si="17"/>
        <v>32</v>
      </c>
      <c r="J48" s="92">
        <v>24</v>
      </c>
      <c r="K48" s="92">
        <v>8</v>
      </c>
      <c r="L48" s="92"/>
      <c r="M48" s="92">
        <v>32</v>
      </c>
      <c r="N48" s="92"/>
      <c r="O48" s="92"/>
      <c r="P48" s="77"/>
      <c r="Q48" s="77"/>
      <c r="R48" s="29"/>
      <c r="S48" s="118">
        <f t="shared" si="7"/>
        <v>32</v>
      </c>
      <c r="T48" s="63">
        <f t="shared" si="2"/>
        <v>0</v>
      </c>
    </row>
    <row r="49" spans="1:20" ht="16.5" thickBot="1">
      <c r="A49" s="91" t="s">
        <v>69</v>
      </c>
      <c r="B49" s="196" t="s">
        <v>70</v>
      </c>
      <c r="C49" s="197"/>
      <c r="D49" s="75" t="s">
        <v>50</v>
      </c>
      <c r="E49" s="79">
        <f>ROUND(I49*0.4,0)</f>
        <v>13</v>
      </c>
      <c r="F49" s="79">
        <f>I49</f>
        <v>32</v>
      </c>
      <c r="G49" s="110">
        <f>H49+I49</f>
        <v>48</v>
      </c>
      <c r="H49" s="111">
        <f>ROUND(I49*0.5,0)</f>
        <v>16</v>
      </c>
      <c r="I49" s="87">
        <f t="shared" si="17"/>
        <v>32</v>
      </c>
      <c r="J49" s="92">
        <v>26</v>
      </c>
      <c r="K49" s="92">
        <v>6</v>
      </c>
      <c r="L49" s="92"/>
      <c r="M49" s="92">
        <v>32</v>
      </c>
      <c r="N49" s="92"/>
      <c r="O49" s="92"/>
      <c r="P49" s="77"/>
      <c r="Q49" s="77"/>
      <c r="R49" s="29"/>
      <c r="S49" s="118">
        <f t="shared" si="7"/>
        <v>32</v>
      </c>
      <c r="T49" s="63">
        <f t="shared" si="2"/>
        <v>0</v>
      </c>
    </row>
    <row r="50" spans="1:20" ht="16.5" thickBot="1">
      <c r="A50" s="91" t="s">
        <v>12</v>
      </c>
      <c r="B50" s="184" t="s">
        <v>31</v>
      </c>
      <c r="C50" s="185"/>
      <c r="D50" s="75" t="s">
        <v>50</v>
      </c>
      <c r="E50" s="79">
        <f>ROUND(I50*0.4,0)</f>
        <v>72</v>
      </c>
      <c r="F50" s="79">
        <f>I50</f>
        <v>180</v>
      </c>
      <c r="G50" s="110">
        <f>H50+I50</f>
        <v>180</v>
      </c>
      <c r="H50" s="111"/>
      <c r="I50" s="87">
        <f t="shared" si="17"/>
        <v>180</v>
      </c>
      <c r="J50" s="77">
        <v>180</v>
      </c>
      <c r="K50" s="77">
        <v>0</v>
      </c>
      <c r="L50" s="92">
        <v>92</v>
      </c>
      <c r="M50" s="92">
        <v>88</v>
      </c>
      <c r="N50" s="92"/>
      <c r="O50" s="92"/>
      <c r="P50" s="77"/>
      <c r="Q50" s="77"/>
      <c r="R50" s="29"/>
      <c r="S50" s="118">
        <f t="shared" si="7"/>
        <v>180</v>
      </c>
      <c r="T50" s="63">
        <f t="shared" si="2"/>
        <v>0</v>
      </c>
    </row>
    <row r="51" spans="1:20" ht="33" customHeight="1" thickBot="1">
      <c r="A51" s="94" t="s">
        <v>47</v>
      </c>
      <c r="B51" s="192" t="s">
        <v>71</v>
      </c>
      <c r="C51" s="193"/>
      <c r="D51" s="81" t="s">
        <v>51</v>
      </c>
      <c r="E51" s="49">
        <f>SUM(E52:E54)</f>
        <v>314</v>
      </c>
      <c r="F51" s="49">
        <f aca="true" t="shared" si="18" ref="F51:Q51">SUM(F52:F54)</f>
        <v>785</v>
      </c>
      <c r="G51" s="49">
        <f t="shared" si="18"/>
        <v>854</v>
      </c>
      <c r="H51" s="49">
        <f t="shared" si="18"/>
        <v>69</v>
      </c>
      <c r="I51" s="49">
        <f t="shared" si="18"/>
        <v>785</v>
      </c>
      <c r="J51" s="49">
        <f t="shared" si="18"/>
        <v>73</v>
      </c>
      <c r="K51" s="49">
        <f t="shared" si="18"/>
        <v>712</v>
      </c>
      <c r="L51" s="49">
        <f t="shared" si="18"/>
        <v>0</v>
      </c>
      <c r="M51" s="49">
        <f t="shared" si="18"/>
        <v>56</v>
      </c>
      <c r="N51" s="49">
        <f t="shared" si="18"/>
        <v>218</v>
      </c>
      <c r="O51" s="49">
        <f t="shared" si="18"/>
        <v>511</v>
      </c>
      <c r="P51" s="49">
        <f t="shared" si="18"/>
        <v>0</v>
      </c>
      <c r="Q51" s="49">
        <f t="shared" si="18"/>
        <v>0</v>
      </c>
      <c r="R51" s="29"/>
      <c r="S51" s="118">
        <f t="shared" si="7"/>
        <v>785</v>
      </c>
      <c r="T51" s="63">
        <f t="shared" si="2"/>
        <v>0</v>
      </c>
    </row>
    <row r="52" spans="1:20" ht="33" customHeight="1" thickBot="1">
      <c r="A52" s="91" t="s">
        <v>48</v>
      </c>
      <c r="B52" s="198" t="s">
        <v>72</v>
      </c>
      <c r="C52" s="199"/>
      <c r="D52" s="75" t="s">
        <v>115</v>
      </c>
      <c r="E52" s="79">
        <f>ROUND(I52*0.4,0)</f>
        <v>55</v>
      </c>
      <c r="F52" s="79">
        <f>I52</f>
        <v>137</v>
      </c>
      <c r="G52" s="110">
        <f>H52+I52</f>
        <v>206</v>
      </c>
      <c r="H52" s="111">
        <f>ROUND(I52*0.5,0)</f>
        <v>69</v>
      </c>
      <c r="I52" s="87">
        <f>J52+K52</f>
        <v>137</v>
      </c>
      <c r="J52" s="92">
        <v>73</v>
      </c>
      <c r="K52" s="92">
        <v>64</v>
      </c>
      <c r="L52" s="77"/>
      <c r="M52" s="77">
        <v>20</v>
      </c>
      <c r="N52" s="77">
        <v>32</v>
      </c>
      <c r="O52" s="92">
        <v>85</v>
      </c>
      <c r="P52" s="92"/>
      <c r="Q52" s="92"/>
      <c r="R52" s="29"/>
      <c r="S52" s="118">
        <f t="shared" si="7"/>
        <v>137</v>
      </c>
      <c r="T52" s="63">
        <f t="shared" si="2"/>
        <v>0</v>
      </c>
    </row>
    <row r="53" spans="1:20" ht="16.5" thickBot="1">
      <c r="A53" s="91" t="s">
        <v>49</v>
      </c>
      <c r="B53" s="200" t="s">
        <v>31</v>
      </c>
      <c r="C53" s="201"/>
      <c r="D53" s="75" t="s">
        <v>55</v>
      </c>
      <c r="E53" s="79">
        <f>ROUND(I53*0.4,0)</f>
        <v>144</v>
      </c>
      <c r="F53" s="79">
        <f>I53</f>
        <v>360</v>
      </c>
      <c r="G53" s="110">
        <f>H53+I53</f>
        <v>360</v>
      </c>
      <c r="H53" s="111"/>
      <c r="I53" s="87">
        <f t="shared" si="17"/>
        <v>360</v>
      </c>
      <c r="J53" s="77">
        <v>0</v>
      </c>
      <c r="K53" s="77">
        <v>360</v>
      </c>
      <c r="L53" s="77"/>
      <c r="M53" s="77">
        <v>36</v>
      </c>
      <c r="N53" s="77">
        <v>186</v>
      </c>
      <c r="O53" s="77">
        <v>138</v>
      </c>
      <c r="P53" s="92"/>
      <c r="Q53" s="92"/>
      <c r="R53" s="29"/>
      <c r="S53" s="118">
        <f t="shared" si="7"/>
        <v>360</v>
      </c>
      <c r="T53" s="63">
        <f t="shared" si="2"/>
        <v>0</v>
      </c>
    </row>
    <row r="54" spans="1:20" ht="16.5" thickBot="1">
      <c r="A54" s="91" t="s">
        <v>73</v>
      </c>
      <c r="B54" s="200" t="s">
        <v>32</v>
      </c>
      <c r="C54" s="201"/>
      <c r="D54" s="75" t="s">
        <v>50</v>
      </c>
      <c r="E54" s="79">
        <f>ROUND(I54*0.4,0)</f>
        <v>115</v>
      </c>
      <c r="F54" s="79">
        <f>I54</f>
        <v>288</v>
      </c>
      <c r="G54" s="110">
        <f>H54+I54</f>
        <v>288</v>
      </c>
      <c r="H54" s="111"/>
      <c r="I54" s="87">
        <f t="shared" si="17"/>
        <v>288</v>
      </c>
      <c r="J54" s="77">
        <v>0</v>
      </c>
      <c r="K54" s="77">
        <v>288</v>
      </c>
      <c r="L54" s="77"/>
      <c r="M54" s="77"/>
      <c r="N54" s="77"/>
      <c r="O54" s="77">
        <v>288</v>
      </c>
      <c r="P54" s="92"/>
      <c r="Q54" s="92"/>
      <c r="R54" s="29"/>
      <c r="S54" s="118">
        <f t="shared" si="7"/>
        <v>288</v>
      </c>
      <c r="T54" s="63">
        <f t="shared" si="2"/>
        <v>0</v>
      </c>
    </row>
    <row r="55" spans="1:20" ht="33" customHeight="1" thickBot="1">
      <c r="A55" s="94" t="s">
        <v>77</v>
      </c>
      <c r="B55" s="192" t="s">
        <v>74</v>
      </c>
      <c r="C55" s="193"/>
      <c r="D55" s="81" t="s">
        <v>51</v>
      </c>
      <c r="E55" s="49">
        <f>SUM(E56:E58)</f>
        <v>145</v>
      </c>
      <c r="F55" s="49">
        <f aca="true" t="shared" si="19" ref="F55:Q55">SUM(F56:F58)</f>
        <v>362</v>
      </c>
      <c r="G55" s="49">
        <f t="shared" si="19"/>
        <v>399</v>
      </c>
      <c r="H55" s="49">
        <f t="shared" si="19"/>
        <v>37</v>
      </c>
      <c r="I55" s="49">
        <f t="shared" si="19"/>
        <v>362</v>
      </c>
      <c r="J55" s="49">
        <f t="shared" si="19"/>
        <v>230</v>
      </c>
      <c r="K55" s="49">
        <f t="shared" si="19"/>
        <v>132</v>
      </c>
      <c r="L55" s="49">
        <f t="shared" si="19"/>
        <v>0</v>
      </c>
      <c r="M55" s="49">
        <f t="shared" si="19"/>
        <v>0</v>
      </c>
      <c r="N55" s="49">
        <f t="shared" si="19"/>
        <v>0</v>
      </c>
      <c r="O55" s="49">
        <f t="shared" si="19"/>
        <v>0</v>
      </c>
      <c r="P55" s="49">
        <f t="shared" si="19"/>
        <v>154</v>
      </c>
      <c r="Q55" s="49">
        <f t="shared" si="19"/>
        <v>208</v>
      </c>
      <c r="R55" s="29"/>
      <c r="S55" s="118">
        <f t="shared" si="7"/>
        <v>362</v>
      </c>
      <c r="T55" s="63">
        <f t="shared" si="2"/>
        <v>0</v>
      </c>
    </row>
    <row r="56" spans="1:20" ht="33" customHeight="1" thickBot="1">
      <c r="A56" s="97" t="s">
        <v>78</v>
      </c>
      <c r="B56" s="202" t="s">
        <v>75</v>
      </c>
      <c r="C56" s="203"/>
      <c r="D56" s="98" t="s">
        <v>87</v>
      </c>
      <c r="E56" s="79">
        <f>ROUND(I56*0.4,0)</f>
        <v>30</v>
      </c>
      <c r="F56" s="79">
        <f>I56</f>
        <v>74</v>
      </c>
      <c r="G56" s="110">
        <f>H56+I56</f>
        <v>111</v>
      </c>
      <c r="H56" s="111">
        <f>ROUND(I56*0.5,0)</f>
        <v>37</v>
      </c>
      <c r="I56" s="87">
        <f t="shared" si="17"/>
        <v>74</v>
      </c>
      <c r="J56" s="99">
        <v>50</v>
      </c>
      <c r="K56" s="82">
        <v>24</v>
      </c>
      <c r="L56" s="99"/>
      <c r="M56" s="99"/>
      <c r="N56" s="99"/>
      <c r="O56" s="99"/>
      <c r="P56" s="99">
        <v>74</v>
      </c>
      <c r="Q56" s="99"/>
      <c r="R56" s="29"/>
      <c r="S56" s="118">
        <f t="shared" si="7"/>
        <v>74</v>
      </c>
      <c r="T56" s="63">
        <f t="shared" si="2"/>
        <v>0</v>
      </c>
    </row>
    <row r="57" spans="1:20" ht="16.5" thickBot="1">
      <c r="A57" s="91" t="s">
        <v>79</v>
      </c>
      <c r="B57" s="200" t="s">
        <v>31</v>
      </c>
      <c r="C57" s="201"/>
      <c r="D57" s="75" t="s">
        <v>50</v>
      </c>
      <c r="E57" s="79">
        <f>ROUND(I57*0.4,0)</f>
        <v>43</v>
      </c>
      <c r="F57" s="79">
        <f>I57</f>
        <v>108</v>
      </c>
      <c r="G57" s="110">
        <f>H57+I57</f>
        <v>108</v>
      </c>
      <c r="H57" s="111"/>
      <c r="I57" s="87">
        <f t="shared" si="17"/>
        <v>108</v>
      </c>
      <c r="J57" s="77">
        <v>0</v>
      </c>
      <c r="K57" s="77">
        <v>108</v>
      </c>
      <c r="L57" s="92"/>
      <c r="M57" s="92"/>
      <c r="N57" s="92"/>
      <c r="O57" s="92"/>
      <c r="P57" s="100">
        <v>80</v>
      </c>
      <c r="Q57" s="92">
        <v>28</v>
      </c>
      <c r="R57" s="30"/>
      <c r="S57" s="118">
        <f t="shared" si="7"/>
        <v>108</v>
      </c>
      <c r="T57" s="63">
        <f t="shared" si="2"/>
        <v>0</v>
      </c>
    </row>
    <row r="58" spans="1:20" ht="16.5" thickBot="1">
      <c r="A58" s="91" t="s">
        <v>80</v>
      </c>
      <c r="B58" s="200" t="s">
        <v>32</v>
      </c>
      <c r="C58" s="201"/>
      <c r="D58" s="75" t="s">
        <v>50</v>
      </c>
      <c r="E58" s="79">
        <f>ROUND(I58*0.4,0)</f>
        <v>72</v>
      </c>
      <c r="F58" s="79">
        <f>I58</f>
        <v>180</v>
      </c>
      <c r="G58" s="110">
        <f>H58+I58</f>
        <v>180</v>
      </c>
      <c r="H58" s="111"/>
      <c r="I58" s="87">
        <f t="shared" si="17"/>
        <v>180</v>
      </c>
      <c r="J58" s="77">
        <v>180</v>
      </c>
      <c r="K58" s="77">
        <v>0</v>
      </c>
      <c r="L58" s="92"/>
      <c r="M58" s="92"/>
      <c r="N58" s="92"/>
      <c r="O58" s="92"/>
      <c r="P58" s="92"/>
      <c r="Q58" s="92">
        <v>180</v>
      </c>
      <c r="R58" s="30"/>
      <c r="S58" s="118">
        <f t="shared" si="7"/>
        <v>180</v>
      </c>
      <c r="T58" s="63">
        <f t="shared" si="2"/>
        <v>0</v>
      </c>
    </row>
    <row r="59" spans="1:20" ht="16.5" thickBot="1">
      <c r="A59" s="94" t="s">
        <v>76</v>
      </c>
      <c r="B59" s="192" t="s">
        <v>81</v>
      </c>
      <c r="C59" s="193"/>
      <c r="D59" s="81" t="s">
        <v>51</v>
      </c>
      <c r="E59" s="49">
        <f>SUM(E60:E62)</f>
        <v>130</v>
      </c>
      <c r="F59" s="49">
        <f aca="true" t="shared" si="20" ref="F59:Q59">SUM(F60:F62)</f>
        <v>325</v>
      </c>
      <c r="G59" s="49">
        <f t="shared" si="20"/>
        <v>344</v>
      </c>
      <c r="H59" s="49">
        <f t="shared" si="20"/>
        <v>19</v>
      </c>
      <c r="I59" s="49">
        <f t="shared" si="20"/>
        <v>325</v>
      </c>
      <c r="J59" s="49">
        <f t="shared" si="20"/>
        <v>217</v>
      </c>
      <c r="K59" s="49">
        <f t="shared" si="20"/>
        <v>108</v>
      </c>
      <c r="L59" s="49">
        <f t="shared" si="20"/>
        <v>0</v>
      </c>
      <c r="M59" s="49">
        <f t="shared" si="20"/>
        <v>0</v>
      </c>
      <c r="N59" s="49">
        <f t="shared" si="20"/>
        <v>0</v>
      </c>
      <c r="O59" s="49">
        <f t="shared" si="20"/>
        <v>0</v>
      </c>
      <c r="P59" s="49">
        <f t="shared" si="20"/>
        <v>81</v>
      </c>
      <c r="Q59" s="49">
        <f t="shared" si="20"/>
        <v>244</v>
      </c>
      <c r="R59" s="30"/>
      <c r="S59" s="118">
        <f t="shared" si="7"/>
        <v>325</v>
      </c>
      <c r="T59" s="63">
        <f t="shared" si="2"/>
        <v>0</v>
      </c>
    </row>
    <row r="60" spans="1:20" ht="16.5" thickBot="1">
      <c r="A60" s="91" t="s">
        <v>82</v>
      </c>
      <c r="B60" s="198" t="s">
        <v>85</v>
      </c>
      <c r="C60" s="199"/>
      <c r="D60" s="75" t="s">
        <v>50</v>
      </c>
      <c r="E60" s="79">
        <f>ROUND(I60*0.4,0)</f>
        <v>15</v>
      </c>
      <c r="F60" s="79">
        <f>I60</f>
        <v>37</v>
      </c>
      <c r="G60" s="110">
        <f>H60+I60</f>
        <v>56</v>
      </c>
      <c r="H60" s="111">
        <f>ROUND(I60*0.5,0)</f>
        <v>19</v>
      </c>
      <c r="I60" s="87">
        <f t="shared" si="17"/>
        <v>37</v>
      </c>
      <c r="J60" s="77">
        <v>37</v>
      </c>
      <c r="K60" s="77">
        <v>0</v>
      </c>
      <c r="L60" s="92">
        <f>SUM(L61:L62)</f>
        <v>0</v>
      </c>
      <c r="M60" s="92">
        <f>SUM(M61:M62)</f>
        <v>0</v>
      </c>
      <c r="N60" s="92">
        <f>SUM(N61:N62)</f>
        <v>0</v>
      </c>
      <c r="O60" s="92">
        <f>SUM(O61:O62)</f>
        <v>0</v>
      </c>
      <c r="P60" s="92">
        <v>37</v>
      </c>
      <c r="Q60" s="92"/>
      <c r="R60" s="30"/>
      <c r="S60" s="118">
        <f t="shared" si="7"/>
        <v>37</v>
      </c>
      <c r="T60" s="63">
        <f t="shared" si="2"/>
        <v>0</v>
      </c>
    </row>
    <row r="61" spans="1:20" ht="16.5" thickBot="1">
      <c r="A61" s="91" t="s">
        <v>83</v>
      </c>
      <c r="B61" s="200" t="s">
        <v>31</v>
      </c>
      <c r="C61" s="201"/>
      <c r="D61" s="75" t="s">
        <v>50</v>
      </c>
      <c r="E61" s="79">
        <f>ROUND(I61*0.4,0)</f>
        <v>43</v>
      </c>
      <c r="F61" s="79">
        <f>I61</f>
        <v>108</v>
      </c>
      <c r="G61" s="110">
        <f>H61+I61</f>
        <v>108</v>
      </c>
      <c r="H61" s="111"/>
      <c r="I61" s="87">
        <f t="shared" si="17"/>
        <v>108</v>
      </c>
      <c r="J61" s="77">
        <v>0</v>
      </c>
      <c r="K61" s="77">
        <v>108</v>
      </c>
      <c r="L61" s="92"/>
      <c r="M61" s="92"/>
      <c r="N61" s="92"/>
      <c r="O61" s="92"/>
      <c r="P61" s="92">
        <v>44</v>
      </c>
      <c r="Q61" s="92">
        <v>64</v>
      </c>
      <c r="R61" s="30"/>
      <c r="S61" s="118">
        <f t="shared" si="7"/>
        <v>108</v>
      </c>
      <c r="T61" s="63">
        <f t="shared" si="2"/>
        <v>0</v>
      </c>
    </row>
    <row r="62" spans="1:20" ht="16.5" thickBot="1">
      <c r="A62" s="91" t="s">
        <v>84</v>
      </c>
      <c r="B62" s="200" t="s">
        <v>32</v>
      </c>
      <c r="C62" s="201"/>
      <c r="D62" s="75" t="s">
        <v>50</v>
      </c>
      <c r="E62" s="79">
        <f>ROUND(I62*0.4,0)</f>
        <v>72</v>
      </c>
      <c r="F62" s="79">
        <f>I62</f>
        <v>180</v>
      </c>
      <c r="G62" s="110">
        <f>H62+I62</f>
        <v>180</v>
      </c>
      <c r="H62" s="111"/>
      <c r="I62" s="87">
        <f t="shared" si="17"/>
        <v>180</v>
      </c>
      <c r="J62" s="77">
        <v>180</v>
      </c>
      <c r="K62" s="77">
        <v>0</v>
      </c>
      <c r="L62" s="92"/>
      <c r="M62" s="92"/>
      <c r="N62" s="92"/>
      <c r="O62" s="92"/>
      <c r="P62" s="92"/>
      <c r="Q62" s="92">
        <v>180</v>
      </c>
      <c r="R62" s="30"/>
      <c r="S62" s="118">
        <f t="shared" si="7"/>
        <v>180</v>
      </c>
      <c r="T62" s="63">
        <f t="shared" si="2"/>
        <v>0</v>
      </c>
    </row>
    <row r="63" spans="1:20" s="69" customFormat="1" ht="16.5" thickBot="1">
      <c r="A63" s="101" t="s">
        <v>28</v>
      </c>
      <c r="B63" s="208" t="s">
        <v>16</v>
      </c>
      <c r="C63" s="209"/>
      <c r="D63" s="81" t="s">
        <v>50</v>
      </c>
      <c r="E63" s="114">
        <f>ROUND(I63*0.4,0)</f>
        <v>16</v>
      </c>
      <c r="F63" s="114">
        <f>I63</f>
        <v>40</v>
      </c>
      <c r="G63" s="113">
        <f>H63+I63</f>
        <v>60</v>
      </c>
      <c r="H63" s="112">
        <v>20</v>
      </c>
      <c r="I63" s="87">
        <f t="shared" si="17"/>
        <v>40</v>
      </c>
      <c r="J63" s="112">
        <v>0</v>
      </c>
      <c r="K63" s="112">
        <v>40</v>
      </c>
      <c r="L63" s="112"/>
      <c r="M63" s="112"/>
      <c r="N63" s="112"/>
      <c r="O63" s="112"/>
      <c r="P63" s="112"/>
      <c r="Q63" s="112">
        <v>40</v>
      </c>
      <c r="R63" s="42"/>
      <c r="S63" s="118">
        <f t="shared" si="7"/>
        <v>40</v>
      </c>
      <c r="T63" s="63">
        <f t="shared" si="2"/>
        <v>0</v>
      </c>
    </row>
    <row r="64" spans="1:20" s="69" customFormat="1" ht="16.5" thickBot="1">
      <c r="A64" s="93"/>
      <c r="B64" s="180"/>
      <c r="C64" s="181"/>
      <c r="D64" s="76"/>
      <c r="E64" s="48">
        <f aca="true" t="shared" si="21" ref="E64:Q64">E33+E18</f>
        <v>973</v>
      </c>
      <c r="F64" s="48">
        <f t="shared" si="21"/>
        <v>2426</v>
      </c>
      <c r="G64" s="48">
        <f t="shared" si="21"/>
        <v>3641</v>
      </c>
      <c r="H64" s="48">
        <f t="shared" si="21"/>
        <v>1251</v>
      </c>
      <c r="I64" s="48">
        <f t="shared" si="21"/>
        <v>2426</v>
      </c>
      <c r="J64" s="48">
        <f t="shared" si="21"/>
        <v>1282</v>
      </c>
      <c r="K64" s="48">
        <f t="shared" si="21"/>
        <v>1144</v>
      </c>
      <c r="L64" s="48">
        <f t="shared" si="21"/>
        <v>438</v>
      </c>
      <c r="M64" s="48">
        <f t="shared" si="21"/>
        <v>620</v>
      </c>
      <c r="N64" s="48">
        <f t="shared" si="21"/>
        <v>394</v>
      </c>
      <c r="O64" s="48">
        <f t="shared" si="21"/>
        <v>317</v>
      </c>
      <c r="P64" s="48">
        <f t="shared" si="21"/>
        <v>341</v>
      </c>
      <c r="Q64" s="48">
        <f t="shared" si="21"/>
        <v>228</v>
      </c>
      <c r="R64" s="42"/>
      <c r="S64" s="118">
        <f t="shared" si="7"/>
        <v>2338</v>
      </c>
      <c r="T64" s="63">
        <f t="shared" si="2"/>
        <v>88</v>
      </c>
    </row>
    <row r="65" spans="1:20" s="69" customFormat="1" ht="16.5" thickBot="1">
      <c r="A65" s="93" t="s">
        <v>54</v>
      </c>
      <c r="B65" s="204" t="s">
        <v>116</v>
      </c>
      <c r="C65" s="205"/>
      <c r="D65" s="76"/>
      <c r="E65" s="48"/>
      <c r="F65" s="48"/>
      <c r="G65" s="48">
        <v>72</v>
      </c>
      <c r="H65" s="48"/>
      <c r="I65" s="48">
        <v>72</v>
      </c>
      <c r="J65" s="48"/>
      <c r="K65" s="48"/>
      <c r="L65" s="48"/>
      <c r="M65" s="48"/>
      <c r="N65" s="48"/>
      <c r="O65" s="48"/>
      <c r="P65" s="48"/>
      <c r="Q65" s="48"/>
      <c r="R65" s="42"/>
      <c r="S65" s="120"/>
      <c r="T65" s="62"/>
    </row>
    <row r="66" spans="1:20" ht="16.5" thickBot="1">
      <c r="A66" s="102"/>
      <c r="B66" s="206" t="s">
        <v>29</v>
      </c>
      <c r="C66" s="207"/>
      <c r="D66" s="83"/>
      <c r="E66" s="107">
        <f>E18+E33+E44</f>
        <v>1709</v>
      </c>
      <c r="F66" s="107">
        <f>F18+F33+F44</f>
        <v>4264</v>
      </c>
      <c r="G66" s="107">
        <f>G18+G33+G44+G65</f>
        <v>5769</v>
      </c>
      <c r="H66" s="107">
        <f>H18+H33+H44</f>
        <v>1469</v>
      </c>
      <c r="I66" s="107">
        <f>I18+I33+I44+I65</f>
        <v>4336</v>
      </c>
      <c r="J66" s="107">
        <f aca="true" t="shared" si="22" ref="J66:Q66">J18+J33+J44</f>
        <v>2082</v>
      </c>
      <c r="K66" s="107">
        <f t="shared" si="22"/>
        <v>2182</v>
      </c>
      <c r="L66" s="107">
        <f t="shared" si="22"/>
        <v>612</v>
      </c>
      <c r="M66" s="107">
        <f t="shared" si="22"/>
        <v>828</v>
      </c>
      <c r="N66" s="107">
        <f t="shared" si="22"/>
        <v>612</v>
      </c>
      <c r="O66" s="107">
        <f t="shared" si="22"/>
        <v>828</v>
      </c>
      <c r="P66" s="107">
        <f t="shared" si="22"/>
        <v>576</v>
      </c>
      <c r="Q66" s="107">
        <f t="shared" si="22"/>
        <v>720</v>
      </c>
      <c r="R66" s="43"/>
      <c r="S66" s="120"/>
      <c r="T66" s="62"/>
    </row>
    <row r="67" spans="1:20" ht="16.5" thickBot="1">
      <c r="A67" s="162" t="s">
        <v>110</v>
      </c>
      <c r="B67" s="163"/>
      <c r="C67" s="163"/>
      <c r="D67" s="163"/>
      <c r="E67" s="163"/>
      <c r="F67" s="163"/>
      <c r="G67" s="163"/>
      <c r="H67" s="164"/>
      <c r="I67" s="171" t="s">
        <v>4</v>
      </c>
      <c r="J67" s="172" t="s">
        <v>30</v>
      </c>
      <c r="K67" s="172"/>
      <c r="L67" s="8">
        <v>12</v>
      </c>
      <c r="M67" s="8">
        <v>12</v>
      </c>
      <c r="N67" s="8">
        <v>10</v>
      </c>
      <c r="O67" s="8">
        <v>9</v>
      </c>
      <c r="P67" s="8">
        <v>11</v>
      </c>
      <c r="Q67" s="8">
        <v>5</v>
      </c>
      <c r="R67" s="24"/>
      <c r="S67" s="120"/>
      <c r="T67" s="62"/>
    </row>
    <row r="68" spans="1:20" ht="16.5" thickBot="1">
      <c r="A68" s="165"/>
      <c r="B68" s="166"/>
      <c r="C68" s="166"/>
      <c r="D68" s="166"/>
      <c r="E68" s="166"/>
      <c r="F68" s="166"/>
      <c r="G68" s="166"/>
      <c r="H68" s="167"/>
      <c r="I68" s="171"/>
      <c r="J68" s="172" t="s">
        <v>31</v>
      </c>
      <c r="K68" s="172"/>
      <c r="L68" s="8">
        <v>122</v>
      </c>
      <c r="M68" s="8">
        <v>168</v>
      </c>
      <c r="N68" s="8">
        <v>111</v>
      </c>
      <c r="O68" s="8">
        <v>133</v>
      </c>
      <c r="P68" s="8">
        <v>125</v>
      </c>
      <c r="Q68" s="8">
        <v>97</v>
      </c>
      <c r="R68" s="9"/>
      <c r="S68" s="120"/>
      <c r="T68" s="62"/>
    </row>
    <row r="69" spans="1:20" ht="33" customHeight="1" thickBot="1">
      <c r="A69" s="165"/>
      <c r="B69" s="166"/>
      <c r="C69" s="166"/>
      <c r="D69" s="166"/>
      <c r="E69" s="166"/>
      <c r="F69" s="166"/>
      <c r="G69" s="166"/>
      <c r="H69" s="167"/>
      <c r="I69" s="171"/>
      <c r="J69" s="172" t="s">
        <v>32</v>
      </c>
      <c r="K69" s="172"/>
      <c r="L69" s="8">
        <v>0</v>
      </c>
      <c r="M69" s="8">
        <v>0</v>
      </c>
      <c r="N69" s="8">
        <v>0</v>
      </c>
      <c r="O69" s="8">
        <v>288</v>
      </c>
      <c r="P69" s="8">
        <v>0</v>
      </c>
      <c r="Q69" s="8">
        <v>360</v>
      </c>
      <c r="R69" s="9"/>
      <c r="S69" s="120"/>
      <c r="T69" s="62"/>
    </row>
    <row r="70" spans="1:20" ht="16.5" thickBot="1">
      <c r="A70" s="165"/>
      <c r="B70" s="166"/>
      <c r="C70" s="166"/>
      <c r="D70" s="166"/>
      <c r="E70" s="166"/>
      <c r="F70" s="166"/>
      <c r="G70" s="166"/>
      <c r="H70" s="167"/>
      <c r="I70" s="171"/>
      <c r="J70" s="172" t="s">
        <v>35</v>
      </c>
      <c r="K70" s="172"/>
      <c r="L70" s="8">
        <v>0</v>
      </c>
      <c r="M70" s="8">
        <v>1</v>
      </c>
      <c r="N70" s="8">
        <v>0</v>
      </c>
      <c r="O70" s="8">
        <v>1</v>
      </c>
      <c r="P70" s="8">
        <v>2</v>
      </c>
      <c r="Q70" s="8">
        <v>6</v>
      </c>
      <c r="R70" s="9"/>
      <c r="S70" s="120"/>
      <c r="T70" s="62"/>
    </row>
    <row r="71" spans="1:20" ht="16.5" thickBot="1">
      <c r="A71" s="165"/>
      <c r="B71" s="166"/>
      <c r="C71" s="166"/>
      <c r="D71" s="166"/>
      <c r="E71" s="166"/>
      <c r="F71" s="166"/>
      <c r="G71" s="166"/>
      <c r="H71" s="167"/>
      <c r="I71" s="171"/>
      <c r="J71" s="172" t="s">
        <v>36</v>
      </c>
      <c r="K71" s="172"/>
      <c r="L71" s="8">
        <v>1</v>
      </c>
      <c r="M71" s="8">
        <v>5</v>
      </c>
      <c r="N71" s="8">
        <v>4</v>
      </c>
      <c r="O71" s="8">
        <v>4</v>
      </c>
      <c r="P71" s="8">
        <v>5</v>
      </c>
      <c r="Q71" s="8">
        <v>5</v>
      </c>
      <c r="R71" s="9"/>
      <c r="S71" s="120"/>
      <c r="T71" s="62"/>
    </row>
    <row r="72" spans="1:20" ht="16.5" thickBot="1">
      <c r="A72" s="168"/>
      <c r="B72" s="169"/>
      <c r="C72" s="169"/>
      <c r="D72" s="169"/>
      <c r="E72" s="169"/>
      <c r="F72" s="169"/>
      <c r="G72" s="169"/>
      <c r="H72" s="170"/>
      <c r="I72" s="171"/>
      <c r="J72" s="172" t="s">
        <v>37</v>
      </c>
      <c r="K72" s="172"/>
      <c r="L72" s="8">
        <v>2</v>
      </c>
      <c r="M72" s="8">
        <v>2</v>
      </c>
      <c r="N72" s="8">
        <v>2</v>
      </c>
      <c r="O72" s="8">
        <v>2</v>
      </c>
      <c r="P72" s="8">
        <v>2</v>
      </c>
      <c r="Q72" s="8">
        <v>0</v>
      </c>
      <c r="R72" s="9"/>
      <c r="S72" s="120"/>
      <c r="T72" s="62"/>
    </row>
    <row r="73" spans="9:20" ht="17.25" customHeight="1">
      <c r="I73" s="66"/>
      <c r="L73" s="36"/>
      <c r="M73" s="36"/>
      <c r="N73" s="36"/>
      <c r="O73" s="36"/>
      <c r="P73" s="36"/>
      <c r="Q73" s="36"/>
      <c r="S73" s="120"/>
      <c r="T73" s="62"/>
    </row>
    <row r="74" spans="2:20" ht="16.5" customHeight="1">
      <c r="B74" s="35" t="s">
        <v>117</v>
      </c>
      <c r="L74" s="66"/>
      <c r="M74" s="66"/>
      <c r="N74" s="66"/>
      <c r="O74" s="66"/>
      <c r="P74" s="66"/>
      <c r="Q74" s="66"/>
      <c r="S74" s="120"/>
      <c r="T74" s="62"/>
    </row>
    <row r="75" spans="10:20" ht="15.75">
      <c r="J75" s="70"/>
      <c r="K75" s="70"/>
      <c r="L75" s="70"/>
      <c r="M75" s="70"/>
      <c r="N75" s="70"/>
      <c r="S75" s="120"/>
      <c r="T75" s="62"/>
    </row>
    <row r="76" spans="2:20" ht="15.75">
      <c r="B76" s="35" t="s">
        <v>118</v>
      </c>
      <c r="S76" s="120"/>
      <c r="T76" s="62"/>
    </row>
    <row r="77" spans="19:20" ht="15.75">
      <c r="S77" s="120"/>
      <c r="T77" s="62"/>
    </row>
    <row r="78" spans="10:20" ht="15.75">
      <c r="J78" s="70"/>
      <c r="K78" s="70"/>
      <c r="L78" s="70"/>
      <c r="M78" s="70"/>
      <c r="N78" s="70"/>
      <c r="S78" s="120"/>
      <c r="T78" s="62"/>
    </row>
    <row r="79" spans="19:20" ht="15.75">
      <c r="S79" s="120"/>
      <c r="T79" s="62"/>
    </row>
    <row r="80" spans="19:20" ht="15.75">
      <c r="S80" s="120"/>
      <c r="T80" s="62"/>
    </row>
    <row r="81" spans="19:20" ht="15.75">
      <c r="S81" s="120"/>
      <c r="T81" s="62"/>
    </row>
    <row r="82" spans="19:20" ht="15.75">
      <c r="S82" s="120"/>
      <c r="T82" s="62"/>
    </row>
    <row r="83" spans="5:20" ht="15.75">
      <c r="E83" s="35"/>
      <c r="F83" s="35"/>
      <c r="S83" s="120"/>
      <c r="T83" s="62"/>
    </row>
    <row r="84" spans="5:20" ht="15.75">
      <c r="E84" s="35"/>
      <c r="F84" s="35"/>
      <c r="S84" s="120"/>
      <c r="T84" s="62"/>
    </row>
    <row r="85" spans="5:20" ht="15.75">
      <c r="E85" s="35"/>
      <c r="F85" s="35"/>
      <c r="S85" s="120"/>
      <c r="T85" s="62"/>
    </row>
    <row r="86" spans="5:20" ht="15.75">
      <c r="E86" s="35"/>
      <c r="F86" s="35"/>
      <c r="S86" s="120"/>
      <c r="T86" s="62"/>
    </row>
    <row r="87" spans="5:20" ht="15.75">
      <c r="E87" s="35"/>
      <c r="F87" s="35"/>
      <c r="S87" s="120"/>
      <c r="T87" s="62"/>
    </row>
    <row r="88" spans="5:20" ht="15.75">
      <c r="E88" s="35"/>
      <c r="F88" s="35"/>
      <c r="S88" s="120"/>
      <c r="T88" s="62"/>
    </row>
    <row r="89" spans="5:20" ht="15.75">
      <c r="E89" s="35"/>
      <c r="F89" s="35"/>
      <c r="S89" s="120"/>
      <c r="T89" s="62"/>
    </row>
    <row r="90" spans="5:20" ht="15.75">
      <c r="E90" s="35"/>
      <c r="F90" s="35"/>
      <c r="S90" s="120"/>
      <c r="T90" s="62"/>
    </row>
    <row r="91" spans="5:20" ht="15.75">
      <c r="E91" s="35"/>
      <c r="F91" s="35"/>
      <c r="S91" s="120"/>
      <c r="T91" s="62"/>
    </row>
    <row r="92" spans="5:20" ht="15.75">
      <c r="E92" s="35"/>
      <c r="F92" s="35"/>
      <c r="S92" s="120"/>
      <c r="T92" s="62"/>
    </row>
    <row r="93" spans="19:20" ht="15.75">
      <c r="S93" s="120"/>
      <c r="T93" s="62"/>
    </row>
    <row r="94" spans="19:20" ht="15.75">
      <c r="S94" s="120"/>
      <c r="T94" s="62"/>
    </row>
    <row r="95" spans="19:20" ht="15.75">
      <c r="S95" s="120"/>
      <c r="T95" s="62"/>
    </row>
    <row r="96" spans="19:20" ht="15.75">
      <c r="S96" s="120"/>
      <c r="T96" s="62"/>
    </row>
    <row r="97" spans="19:20" ht="15.75">
      <c r="S97" s="120"/>
      <c r="T97" s="62"/>
    </row>
    <row r="98" spans="19:20" ht="15.75">
      <c r="S98" s="120"/>
      <c r="T98" s="62"/>
    </row>
    <row r="99" spans="19:20" ht="15.75">
      <c r="S99" s="120"/>
      <c r="T99" s="62"/>
    </row>
    <row r="100" spans="19:20" ht="15.75">
      <c r="S100" s="120"/>
      <c r="T100" s="62"/>
    </row>
    <row r="101" spans="19:20" ht="15.75">
      <c r="S101" s="120"/>
      <c r="T101" s="62"/>
    </row>
    <row r="102" spans="19:20" ht="15.75">
      <c r="S102" s="120"/>
      <c r="T102" s="62"/>
    </row>
    <row r="103" spans="19:20" ht="15.75">
      <c r="S103" s="120"/>
      <c r="T103" s="62"/>
    </row>
    <row r="104" spans="19:20" ht="15.75">
      <c r="S104" s="120"/>
      <c r="T104" s="62"/>
    </row>
    <row r="105" spans="19:20" ht="15.75">
      <c r="S105" s="120"/>
      <c r="T105" s="62"/>
    </row>
    <row r="106" spans="19:20" ht="15.75">
      <c r="S106" s="120"/>
      <c r="T106" s="62"/>
    </row>
    <row r="107" spans="19:20" ht="15.75">
      <c r="S107" s="120"/>
      <c r="T107" s="62"/>
    </row>
    <row r="108" spans="19:20" ht="15.75">
      <c r="S108" s="120"/>
      <c r="T108" s="62"/>
    </row>
    <row r="109" spans="19:20" ht="15.75">
      <c r="S109" s="120"/>
      <c r="T109" s="62"/>
    </row>
    <row r="110" spans="19:20" ht="15.75">
      <c r="S110" s="120"/>
      <c r="T110" s="62"/>
    </row>
    <row r="111" spans="19:20" ht="15.75">
      <c r="S111" s="120"/>
      <c r="T111" s="62"/>
    </row>
    <row r="112" spans="19:20" ht="15.75">
      <c r="S112" s="120"/>
      <c r="T112" s="62"/>
    </row>
    <row r="113" spans="19:20" ht="15.75">
      <c r="S113" s="120"/>
      <c r="T113" s="62"/>
    </row>
    <row r="114" spans="19:20" ht="15.75">
      <c r="S114" s="120"/>
      <c r="T114" s="62"/>
    </row>
    <row r="115" spans="19:20" ht="15.75">
      <c r="S115" s="120"/>
      <c r="T115" s="62"/>
    </row>
    <row r="116" spans="19:20" ht="15.75">
      <c r="S116" s="120"/>
      <c r="T116" s="62"/>
    </row>
    <row r="117" spans="19:20" ht="15.75">
      <c r="S117" s="120"/>
      <c r="T117" s="62"/>
    </row>
    <row r="118" spans="19:20" ht="15.75">
      <c r="S118" s="120"/>
      <c r="T118" s="62"/>
    </row>
    <row r="119" spans="19:20" ht="15.75">
      <c r="S119" s="120"/>
      <c r="T119" s="62"/>
    </row>
    <row r="120" spans="19:20" ht="15.75">
      <c r="S120" s="120"/>
      <c r="T120" s="62"/>
    </row>
    <row r="121" spans="19:20" ht="15.75">
      <c r="S121" s="120"/>
      <c r="T121" s="62"/>
    </row>
    <row r="122" spans="19:20" ht="15.75">
      <c r="S122" s="120"/>
      <c r="T122" s="62"/>
    </row>
  </sheetData>
  <sheetProtection/>
  <mergeCells count="70">
    <mergeCell ref="B64:C64"/>
    <mergeCell ref="B65:C65"/>
    <mergeCell ref="B66:C66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5:C45"/>
    <mergeCell ref="B46:C46"/>
    <mergeCell ref="B48:C48"/>
    <mergeCell ref="B49:C49"/>
    <mergeCell ref="B50:C50"/>
    <mergeCell ref="B51:C51"/>
    <mergeCell ref="B38:C38"/>
    <mergeCell ref="B39:C39"/>
    <mergeCell ref="B40:C40"/>
    <mergeCell ref="B41:C41"/>
    <mergeCell ref="B42:C42"/>
    <mergeCell ref="B44:C44"/>
    <mergeCell ref="B37:C37"/>
    <mergeCell ref="B32:C32"/>
    <mergeCell ref="B30:B31"/>
    <mergeCell ref="B25:B27"/>
    <mergeCell ref="B33:C33"/>
    <mergeCell ref="B34:C34"/>
    <mergeCell ref="B35:C35"/>
    <mergeCell ref="B36:C36"/>
    <mergeCell ref="B28:B29"/>
    <mergeCell ref="B15:B16"/>
    <mergeCell ref="C15:C16"/>
    <mergeCell ref="B18:C18"/>
    <mergeCell ref="B19:B20"/>
    <mergeCell ref="B22:B23"/>
    <mergeCell ref="B11:C14"/>
    <mergeCell ref="I13:K13"/>
    <mergeCell ref="K14:K16"/>
    <mergeCell ref="D10:Q10"/>
    <mergeCell ref="A9:B9"/>
    <mergeCell ref="A10:B10"/>
    <mergeCell ref="E11:F12"/>
    <mergeCell ref="G13:G16"/>
    <mergeCell ref="H13:H16"/>
    <mergeCell ref="P13:Q13"/>
    <mergeCell ref="D11:D16"/>
    <mergeCell ref="A67:H72"/>
    <mergeCell ref="I67:I72"/>
    <mergeCell ref="J67:K67"/>
    <mergeCell ref="J68:K68"/>
    <mergeCell ref="J69:K69"/>
    <mergeCell ref="J70:K70"/>
    <mergeCell ref="J71:K71"/>
    <mergeCell ref="J72:K72"/>
    <mergeCell ref="A7:D7"/>
    <mergeCell ref="A11:A16"/>
    <mergeCell ref="E13:E16"/>
    <mergeCell ref="J14:J16"/>
    <mergeCell ref="N13:O13"/>
    <mergeCell ref="I14:I16"/>
    <mergeCell ref="F13:F16"/>
    <mergeCell ref="L11:Q12"/>
    <mergeCell ref="G11:K12"/>
    <mergeCell ref="L13:M13"/>
  </mergeCells>
  <printOptions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scale="69" r:id="rId1"/>
  <rowBreaks count="1" manualBreakCount="1">
    <brk id="42" max="255" man="1"/>
  </rowBreaks>
  <colBreaks count="2" manualBreakCount="2">
    <brk id="17" max="65535" man="1"/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A26"/>
  <sheetViews>
    <sheetView zoomScalePageLayoutView="0" workbookViewId="0" topLeftCell="A1">
      <selection activeCell="B3" sqref="A3:BA24"/>
    </sheetView>
  </sheetViews>
  <sheetFormatPr defaultColWidth="9.140625" defaultRowHeight="15"/>
  <cols>
    <col min="1" max="53" width="2.7109375" style="0" customWidth="1"/>
  </cols>
  <sheetData>
    <row r="3" spans="1:53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2"/>
      <c r="AT3" s="12"/>
      <c r="AU3" s="12"/>
      <c r="AV3" s="12"/>
      <c r="AW3" s="12"/>
      <c r="AX3" s="12"/>
      <c r="AY3" s="12"/>
      <c r="AZ3" s="12"/>
      <c r="BA3" s="12"/>
    </row>
    <row r="4" spans="1:53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2"/>
      <c r="AT4" s="12"/>
      <c r="AU4" s="12"/>
      <c r="AV4" s="12"/>
      <c r="AW4" s="12"/>
      <c r="AX4" s="12"/>
      <c r="AY4" s="12"/>
      <c r="AZ4" s="12"/>
      <c r="BA4" s="12"/>
    </row>
    <row r="5" spans="1:53" ht="15.75">
      <c r="A5" s="13"/>
      <c r="B5" s="13"/>
      <c r="C5" s="13"/>
      <c r="D5" s="13"/>
      <c r="E5" s="13"/>
      <c r="F5" s="13"/>
      <c r="G5" s="13"/>
      <c r="H5" s="13"/>
      <c r="I5" s="13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0"/>
      <c r="Z5" s="10"/>
      <c r="AA5" s="10"/>
      <c r="AB5" s="10"/>
      <c r="AC5" s="10"/>
      <c r="AD5" s="10"/>
      <c r="AE5" s="10"/>
      <c r="AF5" s="10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</row>
    <row r="6" spans="1:53" ht="15.75">
      <c r="A6" s="213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</row>
    <row r="7" spans="1:53" ht="53.25" customHeight="1">
      <c r="A7" s="213"/>
      <c r="B7" s="15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</row>
    <row r="8" spans="1:53" ht="1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</row>
    <row r="9" spans="1:53" ht="1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</row>
    <row r="10" spans="1:53" ht="15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33"/>
      <c r="N10" s="33"/>
      <c r="O10" s="33"/>
      <c r="P10" s="33"/>
      <c r="Q10" s="18"/>
      <c r="R10" s="18"/>
      <c r="S10" s="18"/>
      <c r="T10" s="18"/>
      <c r="U10" s="18"/>
      <c r="V10" s="18"/>
      <c r="W10" s="18"/>
      <c r="X10" s="28"/>
      <c r="Y10" s="2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28"/>
      <c r="AQ10" s="28"/>
      <c r="AR10" s="28"/>
      <c r="AS10" s="28"/>
      <c r="AT10" s="18"/>
      <c r="AU10" s="18"/>
      <c r="AV10" s="18"/>
      <c r="AW10" s="18"/>
      <c r="AX10" s="18"/>
      <c r="AY10" s="18"/>
      <c r="AZ10" s="18"/>
      <c r="BA10" s="18"/>
    </row>
    <row r="11" spans="1:53" ht="15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20"/>
      <c r="AT11" s="20"/>
      <c r="AU11" s="20"/>
      <c r="AV11" s="20"/>
      <c r="AW11" s="20"/>
      <c r="AX11" s="20"/>
      <c r="AY11" s="20"/>
      <c r="AZ11" s="20"/>
      <c r="BA11" s="20"/>
    </row>
    <row r="12" spans="1:53" ht="15.75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20"/>
      <c r="AT12" s="20"/>
      <c r="AU12" s="20"/>
      <c r="AV12" s="20"/>
      <c r="AW12" s="20"/>
      <c r="AX12" s="20"/>
      <c r="AY12" s="20"/>
      <c r="AZ12" s="20"/>
      <c r="BA12" s="20"/>
    </row>
    <row r="13" spans="1:53" ht="15.75">
      <c r="A13" s="19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19"/>
      <c r="Z13" s="217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108"/>
      <c r="AY13" s="108"/>
      <c r="AZ13" s="20"/>
      <c r="BA13" s="20"/>
    </row>
    <row r="14" spans="1:53" ht="15.75">
      <c r="A14" s="19"/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19"/>
      <c r="Z14" s="217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0"/>
      <c r="BA14" s="20"/>
    </row>
    <row r="15" spans="1:53" ht="15.75">
      <c r="A15" s="19"/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19"/>
      <c r="Z15" s="219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0"/>
      <c r="BA15" s="20"/>
    </row>
    <row r="16" spans="1:53" ht="15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9"/>
      <c r="Z16" s="219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0"/>
      <c r="BA16" s="20"/>
    </row>
    <row r="17" spans="1:53" ht="25.5">
      <c r="A17" s="12"/>
      <c r="B17" s="12"/>
      <c r="C17" s="12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12"/>
      <c r="AY17" s="12"/>
      <c r="AZ17" s="12"/>
      <c r="BA17" s="12"/>
    </row>
    <row r="18" spans="1:53" ht="15" customHeight="1">
      <c r="A18" s="212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</row>
    <row r="19" spans="1:53" ht="15" customHeight="1">
      <c r="A19" s="212"/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</row>
    <row r="20" spans="1:53" ht="15">
      <c r="A20" s="210"/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</row>
    <row r="21" spans="1:53" ht="15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</row>
    <row r="22" spans="1:53" ht="15">
      <c r="A22" s="210"/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</row>
    <row r="23" spans="1:53" ht="15">
      <c r="A23" s="210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</row>
    <row r="24" spans="4:53" ht="25.5"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12"/>
      <c r="AY24" s="12"/>
      <c r="AZ24" s="12"/>
      <c r="BA24" s="12"/>
    </row>
    <row r="25" spans="4:53" ht="25.5">
      <c r="D25" s="21"/>
      <c r="E25" s="21"/>
      <c r="F25" s="21"/>
      <c r="G25" s="21"/>
      <c r="H25" s="21"/>
      <c r="I25" s="22"/>
      <c r="J25" s="21"/>
      <c r="K25" s="21"/>
      <c r="L25" s="21"/>
      <c r="M25" s="22"/>
      <c r="N25" s="21"/>
      <c r="O25" s="21"/>
      <c r="P25" s="21"/>
      <c r="Q25" s="21"/>
      <c r="R25" s="22"/>
      <c r="S25" s="21"/>
      <c r="T25" s="21"/>
      <c r="U25" s="21"/>
      <c r="V25" s="21"/>
      <c r="W25" s="21"/>
      <c r="X25" s="21"/>
      <c r="Y25" s="22"/>
      <c r="AH25" s="22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12"/>
      <c r="AY25" s="12"/>
      <c r="AZ25" s="12"/>
      <c r="BA25" s="12"/>
    </row>
    <row r="26" spans="4:53" ht="25.5"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12"/>
      <c r="AY26" s="12"/>
      <c r="AZ26" s="12"/>
      <c r="BA26" s="12"/>
    </row>
  </sheetData>
  <sheetProtection/>
  <mergeCells count="62">
    <mergeCell ref="AW23:BA23"/>
    <mergeCell ref="A23:C23"/>
    <mergeCell ref="D23:L23"/>
    <mergeCell ref="M23:R23"/>
    <mergeCell ref="AA23:AH23"/>
    <mergeCell ref="A22:C22"/>
    <mergeCell ref="D22:L22"/>
    <mergeCell ref="M22:R22"/>
    <mergeCell ref="AA22:AH22"/>
    <mergeCell ref="AP22:AV22"/>
    <mergeCell ref="AW22:BA22"/>
    <mergeCell ref="A21:C21"/>
    <mergeCell ref="D21:L21"/>
    <mergeCell ref="M21:R21"/>
    <mergeCell ref="AA21:AH21"/>
    <mergeCell ref="AP21:AV21"/>
    <mergeCell ref="AW21:BA21"/>
    <mergeCell ref="AI21:AO21"/>
    <mergeCell ref="AI22:AO22"/>
    <mergeCell ref="A20:C20"/>
    <mergeCell ref="D20:L20"/>
    <mergeCell ref="M20:R20"/>
    <mergeCell ref="AA20:AH20"/>
    <mergeCell ref="AP20:AV20"/>
    <mergeCell ref="AW20:BA20"/>
    <mergeCell ref="AI20:AO20"/>
    <mergeCell ref="B15:X15"/>
    <mergeCell ref="Z15:AY15"/>
    <mergeCell ref="Z16:AY16"/>
    <mergeCell ref="A18:C19"/>
    <mergeCell ref="D18:L19"/>
    <mergeCell ref="AA18:AH19"/>
    <mergeCell ref="AP18:AV19"/>
    <mergeCell ref="AW18:BA19"/>
    <mergeCell ref="M19:R19"/>
    <mergeCell ref="AI18:AO19"/>
    <mergeCell ref="AX6:BA6"/>
    <mergeCell ref="A12:X12"/>
    <mergeCell ref="B13:X13"/>
    <mergeCell ref="Z13:AW13"/>
    <mergeCell ref="B14:X14"/>
    <mergeCell ref="Z14:AY14"/>
    <mergeCell ref="X6:AA6"/>
    <mergeCell ref="AB6:AF6"/>
    <mergeCell ref="AG6:AJ6"/>
    <mergeCell ref="AK6:AN6"/>
    <mergeCell ref="A6:A7"/>
    <mergeCell ref="B6:F6"/>
    <mergeCell ref="G6:J6"/>
    <mergeCell ref="K6:N6"/>
    <mergeCell ref="O6:S6"/>
    <mergeCell ref="T6:W6"/>
    <mergeCell ref="AI23:AO23"/>
    <mergeCell ref="AO6:AS6"/>
    <mergeCell ref="AP23:AV23"/>
    <mergeCell ref="M18:Z18"/>
    <mergeCell ref="S19:Z19"/>
    <mergeCell ref="S20:Z20"/>
    <mergeCell ref="S21:Z21"/>
    <mergeCell ref="S22:Z22"/>
    <mergeCell ref="S23:Z23"/>
    <mergeCell ref="AT6:AW6"/>
  </mergeCells>
  <printOptions/>
  <pageMargins left="0.3937007874015748" right="0.3937007874015748" top="0.7874015748031497" bottom="0.3937007874015748" header="0.31496062992125984" footer="0.31496062992125984"/>
  <pageSetup fitToHeight="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:M29"/>
    </sheetView>
  </sheetViews>
  <sheetFormatPr defaultColWidth="9.140625" defaultRowHeight="15"/>
  <cols>
    <col min="1" max="13" width="9.7109375" style="0" customWidth="1"/>
    <col min="14" max="14" width="2.7109375" style="0" customWidth="1"/>
  </cols>
  <sheetData>
    <row r="1" spans="1:15" ht="15.75" customHeight="1">
      <c r="A1" s="31"/>
      <c r="B1" s="31"/>
      <c r="C1" s="31"/>
      <c r="D1" s="31"/>
      <c r="E1" s="31"/>
      <c r="F1" s="31"/>
      <c r="G1" s="31"/>
      <c r="H1" s="10"/>
      <c r="I1" s="31"/>
      <c r="J1" s="31"/>
      <c r="K1" s="31"/>
      <c r="L1" s="31"/>
      <c r="M1" s="31"/>
      <c r="N1" s="31"/>
      <c r="O1" s="31"/>
    </row>
    <row r="2" spans="1:15" ht="15.75" customHeight="1">
      <c r="A2" s="31"/>
      <c r="B2" s="31"/>
      <c r="C2" s="31"/>
      <c r="D2" s="31"/>
      <c r="E2" s="31"/>
      <c r="F2" s="31"/>
      <c r="G2" s="31"/>
      <c r="H2" s="10"/>
      <c r="I2" s="31"/>
      <c r="J2" s="31"/>
      <c r="K2" s="31"/>
      <c r="L2" s="31"/>
      <c r="M2" s="31"/>
      <c r="N2" s="31"/>
      <c r="O2" s="31"/>
    </row>
    <row r="3" spans="1:15" ht="15.75" customHeight="1">
      <c r="A3" s="31"/>
      <c r="B3" s="31"/>
      <c r="C3" s="31"/>
      <c r="D3" s="31"/>
      <c r="E3" s="31"/>
      <c r="F3" s="31"/>
      <c r="G3" s="31"/>
      <c r="H3" s="10"/>
      <c r="I3" s="31"/>
      <c r="J3" s="31"/>
      <c r="K3" s="31"/>
      <c r="L3" s="31"/>
      <c r="M3" s="31"/>
      <c r="N3" s="31"/>
      <c r="O3" s="10"/>
    </row>
    <row r="4" spans="1:15" ht="15.75" customHeight="1">
      <c r="A4" s="31"/>
      <c r="B4" s="31"/>
      <c r="C4" s="31"/>
      <c r="D4" s="31"/>
      <c r="E4" s="31"/>
      <c r="F4" s="31"/>
      <c r="G4" s="31"/>
      <c r="H4" s="10"/>
      <c r="I4" s="31"/>
      <c r="J4" s="31"/>
      <c r="K4" s="31"/>
      <c r="L4" s="31"/>
      <c r="M4" s="31"/>
      <c r="N4" s="31"/>
      <c r="O4" s="10"/>
    </row>
    <row r="5" spans="1:15" ht="15.75" customHeight="1">
      <c r="A5" s="31"/>
      <c r="B5" s="31"/>
      <c r="C5" s="31"/>
      <c r="D5" s="31"/>
      <c r="E5" s="31"/>
      <c r="F5" s="31"/>
      <c r="G5" s="31"/>
      <c r="H5" s="10"/>
      <c r="I5" s="31"/>
      <c r="J5" s="31"/>
      <c r="K5" s="31"/>
      <c r="L5" s="31"/>
      <c r="M5" s="31"/>
      <c r="N5" s="31"/>
      <c r="O5" s="10"/>
    </row>
    <row r="6" spans="8:15" ht="15.75" customHeight="1">
      <c r="H6" s="10"/>
      <c r="I6" s="31"/>
      <c r="J6" s="31"/>
      <c r="K6" s="31"/>
      <c r="L6" s="31"/>
      <c r="M6" s="31"/>
      <c r="N6" s="31"/>
      <c r="O6" s="10"/>
    </row>
    <row r="7" spans="1:15" ht="15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5.75" customHeight="1">
      <c r="A8" s="220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122"/>
      <c r="O8" s="10"/>
    </row>
    <row r="9" spans="1:15" ht="15.75" customHeight="1">
      <c r="A9" s="221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31"/>
      <c r="O9" s="10"/>
    </row>
    <row r="10" spans="1:15" ht="15.75" customHeight="1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31"/>
      <c r="O10" s="10"/>
    </row>
    <row r="11" spans="1:15" ht="15.75" customHeight="1">
      <c r="A11" s="221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31"/>
      <c r="O11" s="10"/>
    </row>
    <row r="12" spans="1:15" ht="15.75" customHeight="1">
      <c r="A12" s="222"/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32"/>
      <c r="O12" s="10"/>
    </row>
    <row r="13" spans="1:15" ht="15.75" customHeight="1">
      <c r="A13" s="221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31"/>
      <c r="O13" s="10"/>
    </row>
    <row r="14" spans="1:15" ht="15.7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10"/>
    </row>
    <row r="15" spans="1:15" ht="15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5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"/>
      <c r="O16" s="10"/>
    </row>
    <row r="17" spans="1:15" ht="15.75">
      <c r="A17" s="32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10"/>
      <c r="O17" s="10"/>
    </row>
    <row r="18" spans="1:15" ht="15.75">
      <c r="A18" s="32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10"/>
      <c r="O18" s="10"/>
    </row>
    <row r="19" spans="1:15" ht="15.75">
      <c r="A19" s="32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10"/>
      <c r="O19" s="10"/>
    </row>
    <row r="20" spans="1:15" ht="15.75">
      <c r="A20" s="32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10"/>
      <c r="O20" s="10"/>
    </row>
    <row r="21" spans="1:15" ht="15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10"/>
      <c r="O21" s="10"/>
    </row>
    <row r="22" spans="1:15" ht="15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10"/>
      <c r="O22" s="10"/>
    </row>
    <row r="23" spans="1:15" ht="15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10"/>
      <c r="O23" s="10"/>
    </row>
    <row r="24" spans="1:15" ht="15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</sheetData>
  <sheetProtection/>
  <mergeCells count="6">
    <mergeCell ref="A8:M8"/>
    <mergeCell ref="A9:M9"/>
    <mergeCell ref="A10:M10"/>
    <mergeCell ref="A11:M11"/>
    <mergeCell ref="A12:M12"/>
    <mergeCell ref="A13:M13"/>
  </mergeCells>
  <printOptions/>
  <pageMargins left="1.1811023622047245" right="0.5905511811023623" top="1.1811023622047245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</cp:lastModifiedBy>
  <cp:lastPrinted>2023-09-05T06:56:50Z</cp:lastPrinted>
  <dcterms:created xsi:type="dcterms:W3CDTF">2010-12-02T15:47:34Z</dcterms:created>
  <dcterms:modified xsi:type="dcterms:W3CDTF">2023-09-06T10:41:29Z</dcterms:modified>
  <cp:category/>
  <cp:version/>
  <cp:contentType/>
  <cp:contentStatus/>
</cp:coreProperties>
</file>